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rventura\Desktop\INFORMES\INFORMES 2018\INFORME DE EJECUCION OAI 2018\MAYO 2018\"/>
    </mc:Choice>
  </mc:AlternateContent>
  <xr:revisionPtr revIDLastSave="0" documentId="13_ncr:1_{C09922BB-CB10-4521-9CD5-2B6BDA6618C5}" xr6:coauthVersionLast="28" xr6:coauthVersionMax="28" xr10:uidLastSave="{00000000-0000-0000-0000-000000000000}"/>
  <bookViews>
    <workbookView xWindow="0" yWindow="0" windowWidth="15360" windowHeight="7230" xr2:uid="{00000000-000D-0000-FFFF-FFFF00000000}"/>
  </bookViews>
  <sheets>
    <sheet name="MARZO 2018 " sheetId="2" r:id="rId1"/>
  </sheets>
  <externalReferences>
    <externalReference r:id="rId2"/>
    <externalReference r:id="rId3"/>
    <externalReference r:id="rId4"/>
    <externalReference r:id="rId5"/>
  </externalReferences>
  <definedNames>
    <definedName name="_FilterData2" hidden="1">'[1]PRELIMINAR POA'!#REF!</definedName>
    <definedName name="_xlnm._FilterDatabase" localSheetId="0" hidden="1">'MARZO 2018 '!#REF!</definedName>
    <definedName name="_xlnm._FilterDatabase" hidden="1">'[2]PRELIMINAR POA'!#REF!</definedName>
    <definedName name="_Print_Area">#REF!</definedName>
    <definedName name="_xlnm.Print_Area" localSheetId="0">'MARZO 2018 '!$A$1:$G$245</definedName>
    <definedName name="_xlnm.Print_Area">#REF!</definedName>
    <definedName name="cc">#REF!</definedName>
    <definedName name="FINAL" hidden="1">'[3]PRELIMINAR POA'!#REF!</definedName>
    <definedName name="matriz">#REF!</definedName>
    <definedName name="MyExchangeRate" localSheetId="0">#REF!</definedName>
    <definedName name="MyExchangeRate">#REF!</definedName>
    <definedName name="OLE_LINK1" localSheetId="0">#REF!</definedName>
    <definedName name="OLE_LINK1">#REF!</definedName>
    <definedName name="Ole_Linkea">#REF!</definedName>
    <definedName name="rrhh2">#REF!</definedName>
    <definedName name="rrhh3">#REF!</definedName>
    <definedName name="Tazadecambio">#REF!</definedName>
    <definedName name="_xlnm.Print_Titles" localSheetId="0">'MARZO 2018 '!$1:$11</definedName>
    <definedName name="_xlnm.Print_Titles">#REF!</definedName>
    <definedName name="Titulos_to_Print">#REF!</definedName>
    <definedName name="v" hidden="1">#REF!</definedName>
    <definedName name="x" localSheetId="0">#REF!</definedName>
    <definedName name="x">#REF!</definedName>
    <definedName name="xx">#REF!</definedName>
    <definedName name="Z_1992F7E4_1E53_4481_BA17_DD12AA9F966D_.wvu.PrintArea" hidden="1">#REF!</definedName>
    <definedName name="Z_3EFC17DD_EA15_4E20_8C30_54FB1BEE8265_.wvu.PrintTitles" hidden="1">#REF!</definedName>
    <definedName name="Z_4636F452_EA90_4649_AA40_380207579D3F_.wvu.Rows" hidden="1">'[2]PRELIMINAR POA'!$191:$191,'[2]PRELIMINAR POA'!$3699:$3705</definedName>
    <definedName name="Z_4F267E5A_1B66_4D5E_8C0D_402BBD53D25A_.wvu.PrintArea" localSheetId="0" hidden="1">'MARZO 2018 '!$A$1:$F$227</definedName>
    <definedName name="Z_4F267E5A_1B66_4D5E_8C0D_402BBD53D25A_.wvu.PrintTitles" localSheetId="0" hidden="1">'MARZO 2018 '!$1:$11</definedName>
    <definedName name="Z_53C33962_AE91_4234_9355_B82F17755C10_.wvu.PrintArea" localSheetId="0" hidden="1">'MARZO 2018 '!$A$1:$F$230</definedName>
    <definedName name="Z_53C33962_AE91_4234_9355_B82F17755C10_.wvu.PrintTitles" localSheetId="0" hidden="1">'MARZO 2018 '!$1:$11</definedName>
    <definedName name="Z_53FD6C42_DBA4_4E85_A1EA_4E425C248D54_.wvu.PrintArea" hidden="1">#REF!</definedName>
    <definedName name="Z_53FD6C42_DBA4_4E85_A1EA_4E425C248D54_.wvu.PrintTitles" hidden="1">#REF!</definedName>
    <definedName name="Z_5A974712_1116_44A0_BB54_C000F53A81E4_.wvu.PrintArea" localSheetId="0" hidden="1">'MARZO 2018 '!$A$1:$F$227</definedName>
    <definedName name="Z_5A974712_1116_44A0_BB54_C000F53A81E4_.wvu.PrintTitles" localSheetId="0" hidden="1">'MARZO 2018 '!$1:$11</definedName>
    <definedName name="Z_A01F15F0_446B_4031_8939_F73EA6CB975B_.wvu.PrintArea" hidden="1">#REF!</definedName>
    <definedName name="Z_A01F15F0_446B_4031_8939_F73EA6CB975B_.wvu.Rows" hidden="1">'[4]POA GENERAL'!$191:$191,'[4]POA GENERAL'!$2787:$2787,'[4]POA GENERAL'!$3699:$3705</definedName>
    <definedName name="Z_A4678EA1_6D48_4DAD_9A41_8C1ADB2E3BBF_.wvu.PrintArea" hidden="1">#REF!</definedName>
    <definedName name="Z_A4678EA1_6D48_4DAD_9A41_8C1ADB2E3BBF_.wvu.Rows" hidden="1">'[2]PRELIMINAR POA'!$191:$191,'[2]PRELIMINAR POA'!$2787:$2787,'[2]PRELIMINAR POA'!$3699:$3705</definedName>
    <definedName name="Z_AD437F39_83AA_45A2_BE5C_6BF2B6959FBD_.wvu.PrintArea" hidden="1">#REF!</definedName>
    <definedName name="Z_AD55285E_FF81_47F9_82E3_FB145A5045BB_.wvu.PrintArea" localSheetId="0" hidden="1">'MARZO 2018 '!$A$1:$F$227</definedName>
    <definedName name="Z_AD55285E_FF81_47F9_82E3_FB145A5045BB_.wvu.PrintTitles" localSheetId="0" hidden="1">'MARZO 2018 '!$1:$11</definedName>
    <definedName name="Z_BFDEDB31_9899_48A8_914B_CA36B71B031E_.wvu.PrintArea" hidden="1">#REF!</definedName>
    <definedName name="Z_BFDEDB31_9899_48A8_914B_CA36B71B031E_.wvu.Rows" hidden="1">'[2]PRELIMINAR POA'!$191:$191,'[2]PRELIMINAR POA'!$2787:$2787,'[2]PRELIMINAR POA'!$3699:$3705</definedName>
    <definedName name="Z_CF41342C_2617_44A2_980D_F22001EDF7E9_.wvu.PrintTitles" hidden="1">#REF!</definedName>
    <definedName name="Z_F1423157_FD9E_4962_81AB_87BB6B2AE133_.wvu.PrintArea" localSheetId="0" hidden="1">'MARZO 2018 '!$A$1:$F$227</definedName>
    <definedName name="Z_F1423157_FD9E_4962_81AB_87BB6B2AE133_.wvu.PrintTitles" localSheetId="0" hidden="1">'MARZO 2018 '!$1:$11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6" i="2" l="1"/>
  <c r="F228" i="2"/>
  <c r="F229" i="2"/>
  <c r="F23" i="2"/>
  <c r="G8" i="2" l="1"/>
  <c r="F154" i="2" l="1"/>
  <c r="F171" i="2"/>
  <c r="F176" i="2"/>
  <c r="F80" i="2"/>
  <c r="F207" i="2" l="1"/>
  <c r="F236" i="2"/>
  <c r="F189" i="2" l="1"/>
  <c r="F86" i="2"/>
  <c r="F79" i="2" l="1"/>
  <c r="F103" i="2" l="1"/>
  <c r="F108" i="2"/>
  <c r="F115" i="2"/>
  <c r="F99" i="2"/>
  <c r="F72" i="2"/>
  <c r="F64" i="2"/>
  <c r="F59" i="2"/>
  <c r="F53" i="2"/>
  <c r="F44" i="2"/>
  <c r="F94" i="2" l="1"/>
  <c r="F193" i="2" l="1"/>
  <c r="F164" i="2"/>
  <c r="F163" i="2" s="1"/>
  <c r="F131" i="2" l="1"/>
  <c r="F139" i="2"/>
  <c r="F159" i="2"/>
  <c r="F56" i="2"/>
  <c r="F203" i="2"/>
  <c r="F226" i="2"/>
  <c r="F223" i="2"/>
  <c r="F216" i="2"/>
  <c r="F212" i="2"/>
  <c r="F197" i="2"/>
  <c r="F150" i="2"/>
  <c r="F146" i="2"/>
  <c r="F137" i="2"/>
  <c r="F126" i="2"/>
  <c r="F123" i="2"/>
  <c r="F121" i="2"/>
  <c r="F33" i="2"/>
  <c r="F26" i="2"/>
  <c r="F39" i="2"/>
  <c r="F36" i="2"/>
  <c r="F14" i="2"/>
  <c r="F16" i="2"/>
  <c r="F187" i="2" l="1"/>
  <c r="F188" i="2"/>
  <c r="F120" i="2"/>
  <c r="F119" i="2" s="1"/>
  <c r="F13" i="2"/>
  <c r="F12" i="2" s="1"/>
  <c r="F43" i="2" l="1"/>
  <c r="G240" i="2" s="1"/>
  <c r="F11" i="2" l="1"/>
  <c r="G241" i="2" l="1"/>
</calcChain>
</file>

<file path=xl/sharedStrings.xml><?xml version="1.0" encoding="utf-8"?>
<sst xmlns="http://schemas.openxmlformats.org/spreadsheetml/2006/main" count="240" uniqueCount="237">
  <si>
    <t>CLASIFICACIÓN POR OBJETO DE GASTO</t>
  </si>
  <si>
    <t>TOTAL EN RD$</t>
  </si>
  <si>
    <t xml:space="preserve">Objeto </t>
  </si>
  <si>
    <t xml:space="preserve">Cuenta </t>
  </si>
  <si>
    <t>Subcuenta</t>
  </si>
  <si>
    <t>Auxiliar</t>
  </si>
  <si>
    <t>REMUNERACIONES Y CONTRIBUCIONES</t>
  </si>
  <si>
    <t>REMUNERACIONES</t>
  </si>
  <si>
    <t>Remuneraciones al personal fijo</t>
  </si>
  <si>
    <t>Sueldos fijos</t>
  </si>
  <si>
    <t>Remuneraciones al personal con carácter transitorio</t>
  </si>
  <si>
    <t>Sueldos al personal contratado y/o igualado</t>
  </si>
  <si>
    <t>Suplencias</t>
  </si>
  <si>
    <t>Sueldos al personal nominal en periodo probatorio</t>
  </si>
  <si>
    <t>Jornales</t>
  </si>
  <si>
    <t>Sueldos al personal fijo en trámite de pensiones</t>
  </si>
  <si>
    <t>Sueldo anual No.13</t>
  </si>
  <si>
    <t>Proporcion de vacaciones no disfrutadas</t>
  </si>
  <si>
    <t>SOBRESUELDOS</t>
  </si>
  <si>
    <t>Compensación</t>
  </si>
  <si>
    <t>Compensación por gastos de alimentación</t>
  </si>
  <si>
    <t>Prima de transporte</t>
  </si>
  <si>
    <t>Compensación servicios de seguridad</t>
  </si>
  <si>
    <t>Bono por desempeño</t>
  </si>
  <si>
    <t>GRATIFICACIONES Y BONIFICACIONES</t>
  </si>
  <si>
    <t>Bonificaciones</t>
  </si>
  <si>
    <t>Otras gratificaciones</t>
  </si>
  <si>
    <t>CONTRIBUCIONES A LA SEGURIDAD SOCIAL Y RIESGO LABORAL</t>
  </si>
  <si>
    <t>Contribuciones al seguro de salud</t>
  </si>
  <si>
    <t>Contribuciones al seguro de pensiones</t>
  </si>
  <si>
    <t>Contribuciones al seguro de riesgo laboral</t>
  </si>
  <si>
    <t>CONTRATACIÓN DE SERVICIOS</t>
  </si>
  <si>
    <t>SERVICIOS BÁSICOS</t>
  </si>
  <si>
    <t>Servicio telefónico de larga distancia</t>
  </si>
  <si>
    <t>Teléfono local</t>
  </si>
  <si>
    <t>Telefax y correos</t>
  </si>
  <si>
    <t>Servicio de Internet y televisión por cable</t>
  </si>
  <si>
    <t>Energía eléctrica</t>
  </si>
  <si>
    <t>Agua</t>
  </si>
  <si>
    <t>Recolección de residuos sólidos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</si>
  <si>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</si>
  <si>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</si>
  <si>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</si>
  <si>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</si>
  <si>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</si>
  <si>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</si>
  <si>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ALMACENAJE</t>
  </si>
  <si>
    <t>Pasajes</t>
  </si>
  <si>
    <t>Fletes</t>
  </si>
  <si>
    <t>Peaje</t>
  </si>
  <si>
    <t>ALQUILERES Y RENTAS</t>
  </si>
  <si>
    <t>Alquileres y rentas de edificios y locales</t>
  </si>
  <si>
    <t>Alquiler de equipo de oficina y muebles</t>
  </si>
  <si>
    <t>Alquileres de equipos de transporte, tracción y elevación</t>
  </si>
  <si>
    <t>Alquileres de terrenos</t>
  </si>
  <si>
    <t>Otros alquileres</t>
  </si>
  <si>
    <t>SEGUROS</t>
  </si>
  <si>
    <t>Seguro de bienes muebles</t>
  </si>
  <si>
    <t>SERVICIOS DE CONSERVACIÓN, REPARACIONES MENORES E INSTALACIONES TEMPORALES</t>
  </si>
  <si>
    <t>Obras menores</t>
  </si>
  <si>
    <t>Obras menores en edificaciones</t>
  </si>
  <si>
    <t>Servicios especiales de mantenimiento y reparación</t>
  </si>
  <si>
    <t>Instalaciones eléctricas</t>
  </si>
  <si>
    <t>Servicios de pintura y derivados con fin de higiene y embellecimiento</t>
  </si>
  <si>
    <t>Reparaciones de maquinarias y equipos</t>
  </si>
  <si>
    <t>Mantenimiento y reparación de equipo de oficinas y muebles</t>
  </si>
  <si>
    <t>Mantenimiento y reparción de equipo de computación</t>
  </si>
  <si>
    <t>Mantenimiento y reparación de equipo de comunicación</t>
  </si>
  <si>
    <t>Mantenimiento y reparación equipo sanitario</t>
  </si>
  <si>
    <t>Mantenimiento y reparación de equipo de transporte, tracción y elevación</t>
  </si>
  <si>
    <t>Servicios de mantenimiento, reparación, desmonte e instalación</t>
  </si>
  <si>
    <t>Instalaciones temporales</t>
  </si>
  <si>
    <t>OTROS SERVICIOS NO PERSONALES</t>
  </si>
  <si>
    <t>Comisiones y gastos bancarios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</si>
  <si>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</si>
  <si>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</si>
  <si>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</si>
  <si>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</si>
  <si>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</si>
  <si>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</si>
  <si>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Actuaciones artísticas</t>
  </si>
  <si>
    <t>Servicios Técnicos y Profesionales</t>
  </si>
  <si>
    <t xml:space="preserve">Servicios Jurídicos </t>
  </si>
  <si>
    <t>Servicios de capacitación</t>
  </si>
  <si>
    <t>Servicios de informática y sistemas computarizados</t>
  </si>
  <si>
    <t>Otros servicios técnicos profesionales</t>
  </si>
  <si>
    <t>MATERIALES Y SUMINISTROS</t>
  </si>
  <si>
    <t>ALIMENTOS Y PRODUCTOS AGROFORESTALES</t>
  </si>
  <si>
    <t>Alimentos y bebidas para personas</t>
  </si>
  <si>
    <t>Productos agroforestales y pecuarios</t>
  </si>
  <si>
    <t>Productos forestales</t>
  </si>
  <si>
    <t>Madera, corcho y sus manufacturas</t>
  </si>
  <si>
    <t>TEXTILES Y VESTUARIOS</t>
  </si>
  <si>
    <t>Acabados textiles</t>
  </si>
  <si>
    <t>Prendas de vestir</t>
  </si>
  <si>
    <t>Calzados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</si>
  <si>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</si>
  <si>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</si>
  <si>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</si>
  <si>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</si>
  <si>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</si>
  <si>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PRODUCTOS FARMACÉUTICOS</t>
  </si>
  <si>
    <t>Productos médicos para uso humano</t>
  </si>
  <si>
    <t>PRODUCTOS DE CUERO, CAUCHO Y PLÁSTICO</t>
  </si>
  <si>
    <t>Artículos de cuero</t>
  </si>
  <si>
    <t>Llantas y neumáticos</t>
  </si>
  <si>
    <t>Artículos de caucho</t>
  </si>
  <si>
    <t>Artículos de plástico</t>
  </si>
  <si>
    <t>PRODUCTOS DE MINERALES, METÁLICOS Y NO METÁLICOS</t>
  </si>
  <si>
    <t>Productos de cemento, cal, asbesto, yeso y arcilla</t>
  </si>
  <si>
    <t>Productos de cemento</t>
  </si>
  <si>
    <t>Productos de yeso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</si>
  <si>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</si>
  <si>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</si>
  <si>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</si>
  <si>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</si>
  <si>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</si>
  <si>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</si>
  <si>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Estructuras metálicas acabadas</t>
  </si>
  <si>
    <t>Herramientas menores</t>
  </si>
  <si>
    <t>Accesorios de metal</t>
  </si>
  <si>
    <t>Otros productos minerales no metálicos</t>
  </si>
  <si>
    <t>COMBUSTIBLES, LUBRICANTES, PRODUCTOS QUÍMICOS Y CONEXOS</t>
  </si>
  <si>
    <t>Combustibles y lubricantes</t>
  </si>
  <si>
    <t>Gasolina</t>
  </si>
  <si>
    <t>Gasoil</t>
  </si>
  <si>
    <t>Gas LPG</t>
  </si>
  <si>
    <t>Aceites y Grasas</t>
  </si>
  <si>
    <t>Productos químicos y conexos</t>
  </si>
  <si>
    <t>Insecticidas, Fumigantes y Otros</t>
  </si>
  <si>
    <t>PRODUCTOS Y ÚTILES VARIOS</t>
  </si>
  <si>
    <t>Material para limpieza</t>
  </si>
  <si>
    <t>Útiles de escritorio, oficina, informática y de enseñanza</t>
  </si>
  <si>
    <t>Útiles menores médico-quirúrgicos</t>
  </si>
  <si>
    <t>Utiles de cocina y comedor</t>
  </si>
  <si>
    <t>Productos eléctricos y afines</t>
  </si>
  <si>
    <t>Otros respuestos y accesorios menores</t>
  </si>
  <si>
    <t>Productos y útiles varios no identificados precedentemente (n.i.p.)</t>
  </si>
  <si>
    <t>TRANSFERENCIAS CORRIENTES</t>
  </si>
  <si>
    <t>TRANSFERENCIAS CORRIENTES AL SECTOR PRIVADO</t>
  </si>
  <si>
    <t>Ayudas y donaciones a personas</t>
  </si>
  <si>
    <t>Ayudas y donaciones programadas a hogares y personas</t>
  </si>
  <si>
    <t>Ayudas y donaciones ocasionales a hogares y personas</t>
  </si>
  <si>
    <t>Becas y viajes de estudios</t>
  </si>
  <si>
    <t>Becas nacionales</t>
  </si>
  <si>
    <t>BIENES MUEBLES, INMUEBLES E INTANGIBLES</t>
  </si>
  <si>
    <t>MOBILIARIO Y EQUIPO</t>
  </si>
  <si>
    <t>Muebles de oficina y estantería</t>
  </si>
  <si>
    <t>Equipos de Cómputo</t>
  </si>
  <si>
    <t>Electrodomésticos</t>
  </si>
  <si>
    <t>Otros mobiliarios y equipos no identificados precedentemente</t>
  </si>
  <si>
    <t>MOBILIARIO Y EQUIPO EDUCACIONAL Y RECREATIVO</t>
  </si>
  <si>
    <t>Equipos y aparatos audiovisuales</t>
  </si>
  <si>
    <t>Cámaras fotográficas y de video</t>
  </si>
  <si>
    <t>MAQUINARIA, OTROS EQUIPOS Y HERRAMIENTAS</t>
  </si>
  <si>
    <t>Equipo de comunicación, telecomunicación y señalamiento</t>
  </si>
  <si>
    <t>Equipos de generación eléctrica, aparatos y accesorios eléctricos</t>
  </si>
  <si>
    <t>Herramientas y máquinas-herramientas</t>
  </si>
  <si>
    <t>BIENES INTANGIBLES</t>
  </si>
  <si>
    <t>Programas de informática y base de datos</t>
  </si>
  <si>
    <t>Programas de informática</t>
  </si>
  <si>
    <t>Base de datos</t>
  </si>
  <si>
    <t>Licencias informáticas, intelectuales, industriales y comerciales</t>
  </si>
  <si>
    <t>Informáticas</t>
  </si>
  <si>
    <t>OBRAS</t>
  </si>
  <si>
    <t>Prestaciones laboral por desvinculación</t>
  </si>
  <si>
    <t>Compensación por horas extraordinarias</t>
  </si>
  <si>
    <t>DIETAS Y GASTOS DE REPRESENTACION</t>
  </si>
  <si>
    <t>Dietas en el pais</t>
  </si>
  <si>
    <t>Gastos de representacion en el pais</t>
  </si>
  <si>
    <t>Radiocomunicaciones</t>
  </si>
  <si>
    <t>Almacenaje</t>
  </si>
  <si>
    <t>Alquiler de equipo de edificios y locales</t>
  </si>
  <si>
    <t>Alquiler de equipo de comunicación</t>
  </si>
  <si>
    <t>Seguro de bienes inmuebles e infraestructura</t>
  </si>
  <si>
    <t>Seguros de personas</t>
  </si>
  <si>
    <t>Seguros sobre infraestructura</t>
  </si>
  <si>
    <t>Seguro sobre bienes de dominio público</t>
  </si>
  <si>
    <t>Otros seguros</t>
  </si>
  <si>
    <t>Gastos judiciales</t>
  </si>
  <si>
    <t>Servicios sanitarios</t>
  </si>
  <si>
    <t>Eventos generales</t>
  </si>
  <si>
    <t>Festividades</t>
  </si>
  <si>
    <t>Actuaciones deportivas</t>
  </si>
  <si>
    <t>Estudios de ingenieria, arquitectura, investigaciones etc.</t>
  </si>
  <si>
    <t>Servicios de contabilidad</t>
  </si>
  <si>
    <t>Impuestos</t>
  </si>
  <si>
    <t>Derechos</t>
  </si>
  <si>
    <t>Tasas</t>
  </si>
  <si>
    <t>Hilados y telas</t>
  </si>
  <si>
    <t>Especies timbrados y periodicos</t>
  </si>
  <si>
    <t>Cueros y pieles</t>
  </si>
  <si>
    <t>Productos de asbestos</t>
  </si>
  <si>
    <t>Minerales</t>
  </si>
  <si>
    <t>Piedra y arcilla</t>
  </si>
  <si>
    <t>Otros minerales</t>
  </si>
  <si>
    <t>Keroseno</t>
  </si>
  <si>
    <t>Lubricantes</t>
  </si>
  <si>
    <t>Pinturas, lacas, barnices</t>
  </si>
  <si>
    <t>Becas extrajeras</t>
  </si>
  <si>
    <t>Transferencias corrientes</t>
  </si>
  <si>
    <t>Transferencias corrientes a instituciones descentralizadas autonomas no financieras para servicios personales.</t>
  </si>
  <si>
    <t>Transferencias corrientes a organismos internacionales</t>
  </si>
  <si>
    <t>Sueldo en las transferencias a otras instituciones</t>
  </si>
  <si>
    <t>Gastos en las transferencias a otras instituciones</t>
  </si>
  <si>
    <t>Carrocerias y remolques</t>
  </si>
  <si>
    <t>Sistemas de aires acondicionado</t>
  </si>
  <si>
    <t>Otros equipos</t>
  </si>
  <si>
    <t>Obras de energia</t>
  </si>
  <si>
    <t>Infraestructura terrestre</t>
  </si>
  <si>
    <t>Infraestructura y plantaciones</t>
  </si>
  <si>
    <t>Obras urbanisticas</t>
  </si>
  <si>
    <t>DIRECCION FINANCIERA</t>
  </si>
  <si>
    <t>(En RD$)</t>
  </si>
  <si>
    <t>CON LIBRAMIENTO</t>
  </si>
  <si>
    <t>Otras Transferencias de capital a instituciones descentralizadas</t>
  </si>
  <si>
    <t>Otras Transferencias de capital a Gobiernos centrales municipales</t>
  </si>
  <si>
    <t>Obras para edificación no residencial</t>
  </si>
  <si>
    <t>TRANSFERENCIAS DE CAPITAL</t>
  </si>
  <si>
    <t>Otros productos quimicos y conexos</t>
  </si>
  <si>
    <t>Utiles destinados a actividades deportivas y recreativas</t>
  </si>
  <si>
    <t>Transferencia corrientes a asociaciones sin fines de lucro</t>
  </si>
  <si>
    <t xml:space="preserve">Prestaciones económicas </t>
  </si>
  <si>
    <t>Bonos para utiles diversos</t>
  </si>
  <si>
    <t>Otras Transferencias corrientes a instituciones descentralizadas y autonomas.</t>
  </si>
  <si>
    <t>EJECUCIÓN PRESUPUESTARIA  2018</t>
  </si>
  <si>
    <t>4123.05</t>
  </si>
  <si>
    <t>Compra de acciones y participaciones de capital a organismos e instituciones internacionales</t>
  </si>
  <si>
    <t>Compra de acciones y participaciones de capital con fines de liquidez</t>
  </si>
  <si>
    <t>Mantenimiento y reparaciones de obras civiles</t>
  </si>
  <si>
    <t>Abonos y fertilizantes</t>
  </si>
  <si>
    <t>Utiles escolares</t>
  </si>
  <si>
    <t>Período del 01/05/2018 al 31/05/2018</t>
  </si>
  <si>
    <t>APROPIACION PENDIENTE DE EJECUTAR DEL PRESUPUESTO 2018, AL 30/04/2018</t>
  </si>
  <si>
    <t>TOTAL DE DESEMBOLSOS DEL 01/05/2018 AL 31/05/2018</t>
  </si>
  <si>
    <t>BALANCE  PEDIENTE DE EJECUTAR AL 31/05/2018</t>
  </si>
  <si>
    <t>DESEMBOLSOS EFECTUADOS DEL 01-05-2018 AL 31-05-2018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</si>
</sst>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$&quot;#,##0.00;[Red]\-&quot;$&quot;#,##0.00"/>
    <numFmt numFmtId="166" formatCode="#,##0.000000000000000"/>
    <numFmt numFmtId="167" formatCode="#,##0.000000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0"/>
      <name val="Arial"/>
    </font>
    <font>
      <u/>
      <sz val="10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NumberFormat="0" applyFont="0" applyFill="0" applyBorder="0" applyProtection="0">
      <alignment wrapText="1"/>
    </xf>
  </cellStyleXfs>
  <cellXfs count="84">
    <xf numFmtId="0" fontId="0" fillId="0" borderId="0" xfId="0"/>
    <xf numFmtId="0" fontId="2" fillId="2" borderId="0" xfId="2" applyFont="1" applyFill="1" applyAlignment="1">
      <alignment wrapText="1"/>
    </xf>
    <xf numFmtId="43" fontId="2" fillId="2" borderId="0" xfId="2" applyNumberFormat="1" applyFont="1" applyFill="1" applyAlignment="1">
      <alignment wrapText="1"/>
    </xf>
    <xf numFmtId="43" fontId="3" fillId="2" borderId="6" xfId="3" applyNumberFormat="1" applyFont="1" applyFill="1" applyBorder="1" applyAlignment="1">
      <alignment horizontal="center" vertical="center" wrapText="1"/>
    </xf>
    <xf numFmtId="43" fontId="7" fillId="2" borderId="0" xfId="2" applyNumberFormat="1" applyFont="1" applyFill="1" applyAlignment="1">
      <alignment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43" fontId="5" fillId="3" borderId="11" xfId="4" applyNumberFormat="1" applyFont="1" applyFill="1" applyBorder="1" applyAlignment="1">
      <alignment horizontal="right" vertical="center" wrapText="1"/>
    </xf>
    <xf numFmtId="4" fontId="2" fillId="2" borderId="0" xfId="2" applyNumberFormat="1" applyFont="1" applyFill="1" applyAlignment="1">
      <alignment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justify" vertical="center" wrapText="1"/>
    </xf>
    <xf numFmtId="43" fontId="3" fillId="4" borderId="6" xfId="3" applyNumberFormat="1" applyFont="1" applyFill="1" applyBorder="1" applyAlignment="1">
      <alignment horizontal="right" vertical="center" wrapText="1"/>
    </xf>
    <xf numFmtId="165" fontId="2" fillId="2" borderId="0" xfId="2" applyNumberFormat="1" applyFont="1" applyFill="1" applyAlignment="1">
      <alignment vertical="center" wrapText="1"/>
    </xf>
    <xf numFmtId="4" fontId="2" fillId="2" borderId="0" xfId="2" applyNumberFormat="1" applyFont="1" applyFill="1" applyAlignment="1">
      <alignment vertical="center" wrapText="1"/>
    </xf>
    <xf numFmtId="0" fontId="2" fillId="2" borderId="0" xfId="2" applyFont="1" applyFill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justify" vertical="center" wrapText="1"/>
    </xf>
    <xf numFmtId="43" fontId="3" fillId="2" borderId="15" xfId="3" applyNumberFormat="1" applyFont="1" applyFill="1" applyBorder="1" applyAlignment="1">
      <alignment vertical="center" wrapText="1"/>
    </xf>
    <xf numFmtId="165" fontId="11" fillId="2" borderId="0" xfId="2" applyNumberFormat="1" applyFont="1" applyFill="1" applyAlignment="1">
      <alignment vertical="center" wrapText="1"/>
    </xf>
    <xf numFmtId="0" fontId="10" fillId="2" borderId="15" xfId="0" applyFont="1" applyFill="1" applyBorder="1" applyAlignment="1">
      <alignment horizontal="justify" vertical="center" wrapText="1"/>
    </xf>
    <xf numFmtId="43" fontId="12" fillId="2" borderId="15" xfId="3" applyNumberFormat="1" applyFont="1" applyFill="1" applyBorder="1" applyAlignment="1">
      <alignment vertical="center" wrapText="1"/>
    </xf>
    <xf numFmtId="9" fontId="2" fillId="2" borderId="0" xfId="1" applyFont="1" applyFill="1" applyAlignment="1">
      <alignment vertical="center" wrapText="1"/>
    </xf>
    <xf numFmtId="0" fontId="12" fillId="2" borderId="15" xfId="2" applyFont="1" applyFill="1" applyBorder="1" applyAlignment="1">
      <alignment horizontal="justify" vertical="center" wrapText="1"/>
    </xf>
    <xf numFmtId="166" fontId="2" fillId="2" borderId="0" xfId="2" applyNumberFormat="1" applyFont="1" applyFill="1" applyAlignment="1">
      <alignment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justify" vertical="center" wrapText="1"/>
    </xf>
    <xf numFmtId="43" fontId="3" fillId="4" borderId="15" xfId="3" applyNumberFormat="1" applyFont="1" applyFill="1" applyBorder="1" applyAlignment="1">
      <alignment horizontal="right" vertical="center" wrapText="1"/>
    </xf>
    <xf numFmtId="43" fontId="2" fillId="2" borderId="0" xfId="5" applyFont="1" applyFill="1" applyAlignment="1">
      <alignment vertical="center" wrapText="1"/>
    </xf>
    <xf numFmtId="167" fontId="2" fillId="2" borderId="0" xfId="2" applyNumberFormat="1" applyFont="1" applyFill="1" applyAlignment="1">
      <alignment vertical="center" wrapText="1"/>
    </xf>
    <xf numFmtId="164" fontId="2" fillId="2" borderId="0" xfId="2" applyNumberFormat="1" applyFont="1" applyFill="1" applyAlignment="1">
      <alignment vertical="center" wrapText="1"/>
    </xf>
    <xf numFmtId="43" fontId="2" fillId="2" borderId="0" xfId="2" applyNumberFormat="1" applyFont="1" applyFill="1" applyAlignment="1">
      <alignment vertical="center" wrapText="1"/>
    </xf>
    <xf numFmtId="0" fontId="12" fillId="2" borderId="15" xfId="0" applyFont="1" applyFill="1" applyBorder="1" applyAlignment="1">
      <alignment horizontal="justify" vertical="center" wrapText="1"/>
    </xf>
    <xf numFmtId="164" fontId="2" fillId="2" borderId="0" xfId="2" applyNumberFormat="1" applyFont="1" applyFill="1" applyAlignment="1">
      <alignment wrapText="1"/>
    </xf>
    <xf numFmtId="43" fontId="3" fillId="4" borderId="15" xfId="4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justify" vertical="center" wrapText="1"/>
    </xf>
    <xf numFmtId="43" fontId="12" fillId="2" borderId="11" xfId="3" applyNumberFormat="1" applyFont="1" applyFill="1" applyBorder="1" applyAlignment="1">
      <alignment vertical="center" wrapText="1"/>
    </xf>
    <xf numFmtId="43" fontId="12" fillId="2" borderId="0" xfId="3" applyNumberFormat="1" applyFont="1" applyFill="1" applyAlignment="1">
      <alignment wrapText="1"/>
    </xf>
    <xf numFmtId="0" fontId="9" fillId="2" borderId="14" xfId="0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justify" vertical="center" wrapText="1"/>
    </xf>
    <xf numFmtId="0" fontId="10" fillId="2" borderId="12" xfId="0" applyFont="1" applyFill="1" applyBorder="1" applyAlignment="1">
      <alignment horizontal="center" vertical="center" wrapText="1"/>
    </xf>
    <xf numFmtId="164" fontId="3" fillId="5" borderId="0" xfId="8" applyFont="1" applyFill="1" applyBorder="1"/>
    <xf numFmtId="164" fontId="3" fillId="5" borderId="16" xfId="8" applyFont="1" applyFill="1" applyBorder="1"/>
    <xf numFmtId="0" fontId="14" fillId="0" borderId="17" xfId="9" applyFont="1" applyBorder="1">
      <alignment wrapText="1"/>
    </xf>
    <xf numFmtId="0" fontId="14" fillId="0" borderId="0" xfId="9" applyFont="1" applyBorder="1">
      <alignment wrapText="1"/>
    </xf>
    <xf numFmtId="164" fontId="2" fillId="0" borderId="0" xfId="8" applyFont="1"/>
    <xf numFmtId="0" fontId="6" fillId="0" borderId="0" xfId="9" applyFont="1">
      <alignment wrapText="1"/>
    </xf>
    <xf numFmtId="0" fontId="3" fillId="0" borderId="0" xfId="0" applyFont="1" applyAlignment="1">
      <alignment horizontal="center"/>
    </xf>
    <xf numFmtId="4" fontId="0" fillId="0" borderId="0" xfId="0" applyNumberFormat="1"/>
    <xf numFmtId="43" fontId="3" fillId="2" borderId="15" xfId="3" applyNumberFormat="1" applyFont="1" applyFill="1" applyBorder="1" applyAlignment="1">
      <alignment horizontal="right" vertical="center" wrapText="1"/>
    </xf>
    <xf numFmtId="43" fontId="12" fillId="2" borderId="15" xfId="3" applyNumberFormat="1" applyFont="1" applyFill="1" applyBorder="1" applyAlignment="1">
      <alignment horizontal="right" vertical="center" wrapText="1"/>
    </xf>
    <xf numFmtId="4" fontId="5" fillId="0" borderId="16" xfId="3" applyNumberFormat="1" applyFont="1" applyBorder="1" applyAlignment="1"/>
    <xf numFmtId="0" fontId="2" fillId="2" borderId="13" xfId="2" applyFont="1" applyFill="1" applyBorder="1" applyAlignment="1">
      <alignment wrapText="1"/>
    </xf>
    <xf numFmtId="43" fontId="12" fillId="2" borderId="13" xfId="3" applyNumberFormat="1" applyFont="1" applyFill="1" applyBorder="1" applyAlignment="1">
      <alignment wrapText="1"/>
    </xf>
    <xf numFmtId="0" fontId="15" fillId="4" borderId="0" xfId="0" applyFont="1" applyFill="1"/>
    <xf numFmtId="0" fontId="12" fillId="2" borderId="13" xfId="2" applyFont="1" applyFill="1" applyBorder="1" applyAlignment="1">
      <alignment wrapText="1"/>
    </xf>
    <xf numFmtId="49" fontId="12" fillId="2" borderId="13" xfId="2" applyNumberFormat="1" applyFont="1" applyFill="1" applyBorder="1" applyAlignment="1">
      <alignment horizontal="right" wrapText="1"/>
    </xf>
    <xf numFmtId="4" fontId="16" fillId="2" borderId="0" xfId="2" applyNumberFormat="1" applyFont="1" applyFill="1" applyAlignment="1">
      <alignment wrapText="1"/>
    </xf>
    <xf numFmtId="164" fontId="16" fillId="0" borderId="0" xfId="8" applyFont="1"/>
    <xf numFmtId="0" fontId="3" fillId="5" borderId="0" xfId="0" applyFont="1" applyFill="1" applyBorder="1" applyAlignment="1">
      <alignment horizontal="right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43" fontId="3" fillId="3" borderId="5" xfId="2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0">
    <cellStyle name="Comma_D2006" xfId="8" xr:uid="{00000000-0005-0000-0000-000000000000}"/>
    <cellStyle name="Comma_D2006 2" xfId="3" xr:uid="{00000000-0005-0000-0000-000001000000}"/>
    <cellStyle name="Millares 2" xfId="4" xr:uid="{00000000-0005-0000-0000-000002000000}"/>
    <cellStyle name="Millares 2 2" xfId="5" xr:uid="{00000000-0005-0000-0000-000003000000}"/>
    <cellStyle name="Normal" xfId="0" builtinId="0"/>
    <cellStyle name="Normal_D2006" xfId="9" xr:uid="{00000000-0005-0000-0000-000005000000}"/>
    <cellStyle name="Normal_D2006 2" xfId="2" xr:uid="{00000000-0005-0000-0000-000006000000}"/>
    <cellStyle name="Porcentaje" xfId="1" builtinId="5"/>
    <cellStyle name="Porcentual 3 3" xfId="6" xr:uid="{00000000-0005-0000-0000-000008000000}"/>
    <cellStyle name="Porcentual 4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95250</xdr:rowOff>
    </xdr:from>
    <xdr:to>
      <xdr:col>5</xdr:col>
      <xdr:colOff>1190625</xdr:colOff>
      <xdr:row>3</xdr:row>
      <xdr:rowOff>57150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372225" cy="971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ownloads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Users\rafael.garcia.CNECC\Documents\ANALISTA%20PROYECTO\POA%202011\POA%202011%20FINAL%20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256"/>
  <sheetViews>
    <sheetView showZeros="0" tabSelected="1" view="pageBreakPreview" zoomScaleSheetLayoutView="100" workbookViewId="0">
      <selection activeCell="A6" sqref="A6:G6"/>
    </sheetView>
  </sheetViews>
  <sheetFormatPr baseColWidth="10" defaultColWidth="11.42578125" defaultRowHeight="15" x14ac:dyDescent="0.2"/>
  <cols>
    <col min="1" max="1" width="7.28515625" style="1" customWidth="1"/>
    <col min="2" max="2" width="7.140625" style="1" customWidth="1"/>
    <col min="3" max="3" width="10.5703125" style="1" customWidth="1"/>
    <col min="4" max="4" width="9.7109375" style="1" customWidth="1"/>
    <col min="5" max="5" width="75.28515625" style="1" customWidth="1"/>
    <col min="6" max="6" width="23.85546875" style="50" customWidth="1"/>
    <col min="7" max="7" width="25.140625" style="1" customWidth="1"/>
    <col min="8" max="8" width="17.42578125" style="1" customWidth="1"/>
    <col min="9" max="9" width="15.85546875" style="1" customWidth="1"/>
    <col min="10" max="257" width="11.42578125" style="1"/>
    <col min="258" max="259" width="10" style="1" customWidth="1"/>
    <col min="260" max="260" width="14.28515625" style="1" customWidth="1"/>
    <col min="261" max="261" width="56.85546875" style="1" customWidth="1"/>
    <col min="262" max="262" width="31.85546875" style="1" customWidth="1"/>
    <col min="263" max="263" width="22" style="1" customWidth="1"/>
    <col min="264" max="264" width="11.42578125" style="1"/>
    <col min="265" max="265" width="13.5703125" style="1" bestFit="1" customWidth="1"/>
    <col min="266" max="513" width="11.42578125" style="1"/>
    <col min="514" max="515" width="10" style="1" customWidth="1"/>
    <col min="516" max="516" width="14.28515625" style="1" customWidth="1"/>
    <col min="517" max="517" width="56.85546875" style="1" customWidth="1"/>
    <col min="518" max="518" width="31.85546875" style="1" customWidth="1"/>
    <col min="519" max="519" width="22" style="1" customWidth="1"/>
    <col min="520" max="520" width="11.42578125" style="1"/>
    <col min="521" max="521" width="13.5703125" style="1" bestFit="1" customWidth="1"/>
    <col min="522" max="769" width="11.42578125" style="1"/>
    <col min="770" max="771" width="10" style="1" customWidth="1"/>
    <col min="772" max="772" width="14.28515625" style="1" customWidth="1"/>
    <col min="773" max="773" width="56.85546875" style="1" customWidth="1"/>
    <col min="774" max="774" width="31.85546875" style="1" customWidth="1"/>
    <col min="775" max="775" width="22" style="1" customWidth="1"/>
    <col min="776" max="776" width="11.42578125" style="1"/>
    <col min="777" max="777" width="13.5703125" style="1" bestFit="1" customWidth="1"/>
    <col min="778" max="1025" width="11.42578125" style="1"/>
    <col min="1026" max="1027" width="10" style="1" customWidth="1"/>
    <col min="1028" max="1028" width="14.28515625" style="1" customWidth="1"/>
    <col min="1029" max="1029" width="56.85546875" style="1" customWidth="1"/>
    <col min="1030" max="1030" width="31.85546875" style="1" customWidth="1"/>
    <col min="1031" max="1031" width="22" style="1" customWidth="1"/>
    <col min="1032" max="1032" width="11.42578125" style="1"/>
    <col min="1033" max="1033" width="13.5703125" style="1" bestFit="1" customWidth="1"/>
    <col min="1034" max="1281" width="11.42578125" style="1"/>
    <col min="1282" max="1283" width="10" style="1" customWidth="1"/>
    <col min="1284" max="1284" width="14.28515625" style="1" customWidth="1"/>
    <col min="1285" max="1285" width="56.85546875" style="1" customWidth="1"/>
    <col min="1286" max="1286" width="31.85546875" style="1" customWidth="1"/>
    <col min="1287" max="1287" width="22" style="1" customWidth="1"/>
    <col min="1288" max="1288" width="11.42578125" style="1"/>
    <col min="1289" max="1289" width="13.5703125" style="1" bestFit="1" customWidth="1"/>
    <col min="1290" max="1537" width="11.42578125" style="1"/>
    <col min="1538" max="1539" width="10" style="1" customWidth="1"/>
    <col min="1540" max="1540" width="14.28515625" style="1" customWidth="1"/>
    <col min="1541" max="1541" width="56.85546875" style="1" customWidth="1"/>
    <col min="1542" max="1542" width="31.85546875" style="1" customWidth="1"/>
    <col min="1543" max="1543" width="22" style="1" customWidth="1"/>
    <col min="1544" max="1544" width="11.42578125" style="1"/>
    <col min="1545" max="1545" width="13.5703125" style="1" bestFit="1" customWidth="1"/>
    <col min="1546" max="1793" width="11.42578125" style="1"/>
    <col min="1794" max="1795" width="10" style="1" customWidth="1"/>
    <col min="1796" max="1796" width="14.28515625" style="1" customWidth="1"/>
    <col min="1797" max="1797" width="56.85546875" style="1" customWidth="1"/>
    <col min="1798" max="1798" width="31.85546875" style="1" customWidth="1"/>
    <col min="1799" max="1799" width="22" style="1" customWidth="1"/>
    <col min="1800" max="1800" width="11.42578125" style="1"/>
    <col min="1801" max="1801" width="13.5703125" style="1" bestFit="1" customWidth="1"/>
    <col min="1802" max="2049" width="11.42578125" style="1"/>
    <col min="2050" max="2051" width="10" style="1" customWidth="1"/>
    <col min="2052" max="2052" width="14.28515625" style="1" customWidth="1"/>
    <col min="2053" max="2053" width="56.85546875" style="1" customWidth="1"/>
    <col min="2054" max="2054" width="31.85546875" style="1" customWidth="1"/>
    <col min="2055" max="2055" width="22" style="1" customWidth="1"/>
    <col min="2056" max="2056" width="11.42578125" style="1"/>
    <col min="2057" max="2057" width="13.5703125" style="1" bestFit="1" customWidth="1"/>
    <col min="2058" max="2305" width="11.42578125" style="1"/>
    <col min="2306" max="2307" width="10" style="1" customWidth="1"/>
    <col min="2308" max="2308" width="14.28515625" style="1" customWidth="1"/>
    <col min="2309" max="2309" width="56.85546875" style="1" customWidth="1"/>
    <col min="2310" max="2310" width="31.85546875" style="1" customWidth="1"/>
    <col min="2311" max="2311" width="22" style="1" customWidth="1"/>
    <col min="2312" max="2312" width="11.42578125" style="1"/>
    <col min="2313" max="2313" width="13.5703125" style="1" bestFit="1" customWidth="1"/>
    <col min="2314" max="2561" width="11.42578125" style="1"/>
    <col min="2562" max="2563" width="10" style="1" customWidth="1"/>
    <col min="2564" max="2564" width="14.28515625" style="1" customWidth="1"/>
    <col min="2565" max="2565" width="56.85546875" style="1" customWidth="1"/>
    <col min="2566" max="2566" width="31.85546875" style="1" customWidth="1"/>
    <col min="2567" max="2567" width="22" style="1" customWidth="1"/>
    <col min="2568" max="2568" width="11.42578125" style="1"/>
    <col min="2569" max="2569" width="13.5703125" style="1" bestFit="1" customWidth="1"/>
    <col min="2570" max="2817" width="11.42578125" style="1"/>
    <col min="2818" max="2819" width="10" style="1" customWidth="1"/>
    <col min="2820" max="2820" width="14.28515625" style="1" customWidth="1"/>
    <col min="2821" max="2821" width="56.85546875" style="1" customWidth="1"/>
    <col min="2822" max="2822" width="31.85546875" style="1" customWidth="1"/>
    <col min="2823" max="2823" width="22" style="1" customWidth="1"/>
    <col min="2824" max="2824" width="11.42578125" style="1"/>
    <col min="2825" max="2825" width="13.5703125" style="1" bestFit="1" customWidth="1"/>
    <col min="2826" max="3073" width="11.42578125" style="1"/>
    <col min="3074" max="3075" width="10" style="1" customWidth="1"/>
    <col min="3076" max="3076" width="14.28515625" style="1" customWidth="1"/>
    <col min="3077" max="3077" width="56.85546875" style="1" customWidth="1"/>
    <col min="3078" max="3078" width="31.85546875" style="1" customWidth="1"/>
    <col min="3079" max="3079" width="22" style="1" customWidth="1"/>
    <col min="3080" max="3080" width="11.42578125" style="1"/>
    <col min="3081" max="3081" width="13.5703125" style="1" bestFit="1" customWidth="1"/>
    <col min="3082" max="3329" width="11.42578125" style="1"/>
    <col min="3330" max="3331" width="10" style="1" customWidth="1"/>
    <col min="3332" max="3332" width="14.28515625" style="1" customWidth="1"/>
    <col min="3333" max="3333" width="56.85546875" style="1" customWidth="1"/>
    <col min="3334" max="3334" width="31.85546875" style="1" customWidth="1"/>
    <col min="3335" max="3335" width="22" style="1" customWidth="1"/>
    <col min="3336" max="3336" width="11.42578125" style="1"/>
    <col min="3337" max="3337" width="13.5703125" style="1" bestFit="1" customWidth="1"/>
    <col min="3338" max="3585" width="11.42578125" style="1"/>
    <col min="3586" max="3587" width="10" style="1" customWidth="1"/>
    <col min="3588" max="3588" width="14.28515625" style="1" customWidth="1"/>
    <col min="3589" max="3589" width="56.85546875" style="1" customWidth="1"/>
    <col min="3590" max="3590" width="31.85546875" style="1" customWidth="1"/>
    <col min="3591" max="3591" width="22" style="1" customWidth="1"/>
    <col min="3592" max="3592" width="11.42578125" style="1"/>
    <col min="3593" max="3593" width="13.5703125" style="1" bestFit="1" customWidth="1"/>
    <col min="3594" max="3841" width="11.42578125" style="1"/>
    <col min="3842" max="3843" width="10" style="1" customWidth="1"/>
    <col min="3844" max="3844" width="14.28515625" style="1" customWidth="1"/>
    <col min="3845" max="3845" width="56.85546875" style="1" customWidth="1"/>
    <col min="3846" max="3846" width="31.85546875" style="1" customWidth="1"/>
    <col min="3847" max="3847" width="22" style="1" customWidth="1"/>
    <col min="3848" max="3848" width="11.42578125" style="1"/>
    <col min="3849" max="3849" width="13.5703125" style="1" bestFit="1" customWidth="1"/>
    <col min="3850" max="4097" width="11.42578125" style="1"/>
    <col min="4098" max="4099" width="10" style="1" customWidth="1"/>
    <col min="4100" max="4100" width="14.28515625" style="1" customWidth="1"/>
    <col min="4101" max="4101" width="56.85546875" style="1" customWidth="1"/>
    <col min="4102" max="4102" width="31.85546875" style="1" customWidth="1"/>
    <col min="4103" max="4103" width="22" style="1" customWidth="1"/>
    <col min="4104" max="4104" width="11.42578125" style="1"/>
    <col min="4105" max="4105" width="13.5703125" style="1" bestFit="1" customWidth="1"/>
    <col min="4106" max="4353" width="11.42578125" style="1"/>
    <col min="4354" max="4355" width="10" style="1" customWidth="1"/>
    <col min="4356" max="4356" width="14.28515625" style="1" customWidth="1"/>
    <col min="4357" max="4357" width="56.85546875" style="1" customWidth="1"/>
    <col min="4358" max="4358" width="31.85546875" style="1" customWidth="1"/>
    <col min="4359" max="4359" width="22" style="1" customWidth="1"/>
    <col min="4360" max="4360" width="11.42578125" style="1"/>
    <col min="4361" max="4361" width="13.5703125" style="1" bestFit="1" customWidth="1"/>
    <col min="4362" max="4609" width="11.42578125" style="1"/>
    <col min="4610" max="4611" width="10" style="1" customWidth="1"/>
    <col min="4612" max="4612" width="14.28515625" style="1" customWidth="1"/>
    <col min="4613" max="4613" width="56.85546875" style="1" customWidth="1"/>
    <col min="4614" max="4614" width="31.85546875" style="1" customWidth="1"/>
    <col min="4615" max="4615" width="22" style="1" customWidth="1"/>
    <col min="4616" max="4616" width="11.42578125" style="1"/>
    <col min="4617" max="4617" width="13.5703125" style="1" bestFit="1" customWidth="1"/>
    <col min="4618" max="4865" width="11.42578125" style="1"/>
    <col min="4866" max="4867" width="10" style="1" customWidth="1"/>
    <col min="4868" max="4868" width="14.28515625" style="1" customWidth="1"/>
    <col min="4869" max="4869" width="56.85546875" style="1" customWidth="1"/>
    <col min="4870" max="4870" width="31.85546875" style="1" customWidth="1"/>
    <col min="4871" max="4871" width="22" style="1" customWidth="1"/>
    <col min="4872" max="4872" width="11.42578125" style="1"/>
    <col min="4873" max="4873" width="13.5703125" style="1" bestFit="1" customWidth="1"/>
    <col min="4874" max="5121" width="11.42578125" style="1"/>
    <col min="5122" max="5123" width="10" style="1" customWidth="1"/>
    <col min="5124" max="5124" width="14.28515625" style="1" customWidth="1"/>
    <col min="5125" max="5125" width="56.85546875" style="1" customWidth="1"/>
    <col min="5126" max="5126" width="31.85546875" style="1" customWidth="1"/>
    <col min="5127" max="5127" width="22" style="1" customWidth="1"/>
    <col min="5128" max="5128" width="11.42578125" style="1"/>
    <col min="5129" max="5129" width="13.5703125" style="1" bestFit="1" customWidth="1"/>
    <col min="5130" max="5377" width="11.42578125" style="1"/>
    <col min="5378" max="5379" width="10" style="1" customWidth="1"/>
    <col min="5380" max="5380" width="14.28515625" style="1" customWidth="1"/>
    <col min="5381" max="5381" width="56.85546875" style="1" customWidth="1"/>
    <col min="5382" max="5382" width="31.85546875" style="1" customWidth="1"/>
    <col min="5383" max="5383" width="22" style="1" customWidth="1"/>
    <col min="5384" max="5384" width="11.42578125" style="1"/>
    <col min="5385" max="5385" width="13.5703125" style="1" bestFit="1" customWidth="1"/>
    <col min="5386" max="5633" width="11.42578125" style="1"/>
    <col min="5634" max="5635" width="10" style="1" customWidth="1"/>
    <col min="5636" max="5636" width="14.28515625" style="1" customWidth="1"/>
    <col min="5637" max="5637" width="56.85546875" style="1" customWidth="1"/>
    <col min="5638" max="5638" width="31.85546875" style="1" customWidth="1"/>
    <col min="5639" max="5639" width="22" style="1" customWidth="1"/>
    <col min="5640" max="5640" width="11.42578125" style="1"/>
    <col min="5641" max="5641" width="13.5703125" style="1" bestFit="1" customWidth="1"/>
    <col min="5642" max="5889" width="11.42578125" style="1"/>
    <col min="5890" max="5891" width="10" style="1" customWidth="1"/>
    <col min="5892" max="5892" width="14.28515625" style="1" customWidth="1"/>
    <col min="5893" max="5893" width="56.85546875" style="1" customWidth="1"/>
    <col min="5894" max="5894" width="31.85546875" style="1" customWidth="1"/>
    <col min="5895" max="5895" width="22" style="1" customWidth="1"/>
    <col min="5896" max="5896" width="11.42578125" style="1"/>
    <col min="5897" max="5897" width="13.5703125" style="1" bestFit="1" customWidth="1"/>
    <col min="5898" max="6145" width="11.42578125" style="1"/>
    <col min="6146" max="6147" width="10" style="1" customWidth="1"/>
    <col min="6148" max="6148" width="14.28515625" style="1" customWidth="1"/>
    <col min="6149" max="6149" width="56.85546875" style="1" customWidth="1"/>
    <col min="6150" max="6150" width="31.85546875" style="1" customWidth="1"/>
    <col min="6151" max="6151" width="22" style="1" customWidth="1"/>
    <col min="6152" max="6152" width="11.42578125" style="1"/>
    <col min="6153" max="6153" width="13.5703125" style="1" bestFit="1" customWidth="1"/>
    <col min="6154" max="6401" width="11.42578125" style="1"/>
    <col min="6402" max="6403" width="10" style="1" customWidth="1"/>
    <col min="6404" max="6404" width="14.28515625" style="1" customWidth="1"/>
    <col min="6405" max="6405" width="56.85546875" style="1" customWidth="1"/>
    <col min="6406" max="6406" width="31.85546875" style="1" customWidth="1"/>
    <col min="6407" max="6407" width="22" style="1" customWidth="1"/>
    <col min="6408" max="6408" width="11.42578125" style="1"/>
    <col min="6409" max="6409" width="13.5703125" style="1" bestFit="1" customWidth="1"/>
    <col min="6410" max="6657" width="11.42578125" style="1"/>
    <col min="6658" max="6659" width="10" style="1" customWidth="1"/>
    <col min="6660" max="6660" width="14.28515625" style="1" customWidth="1"/>
    <col min="6661" max="6661" width="56.85546875" style="1" customWidth="1"/>
    <col min="6662" max="6662" width="31.85546875" style="1" customWidth="1"/>
    <col min="6663" max="6663" width="22" style="1" customWidth="1"/>
    <col min="6664" max="6664" width="11.42578125" style="1"/>
    <col min="6665" max="6665" width="13.5703125" style="1" bestFit="1" customWidth="1"/>
    <col min="6666" max="6913" width="11.42578125" style="1"/>
    <col min="6914" max="6915" width="10" style="1" customWidth="1"/>
    <col min="6916" max="6916" width="14.28515625" style="1" customWidth="1"/>
    <col min="6917" max="6917" width="56.85546875" style="1" customWidth="1"/>
    <col min="6918" max="6918" width="31.85546875" style="1" customWidth="1"/>
    <col min="6919" max="6919" width="22" style="1" customWidth="1"/>
    <col min="6920" max="6920" width="11.42578125" style="1"/>
    <col min="6921" max="6921" width="13.5703125" style="1" bestFit="1" customWidth="1"/>
    <col min="6922" max="7169" width="11.42578125" style="1"/>
    <col min="7170" max="7171" width="10" style="1" customWidth="1"/>
    <col min="7172" max="7172" width="14.28515625" style="1" customWidth="1"/>
    <col min="7173" max="7173" width="56.85546875" style="1" customWidth="1"/>
    <col min="7174" max="7174" width="31.85546875" style="1" customWidth="1"/>
    <col min="7175" max="7175" width="22" style="1" customWidth="1"/>
    <col min="7176" max="7176" width="11.42578125" style="1"/>
    <col min="7177" max="7177" width="13.5703125" style="1" bestFit="1" customWidth="1"/>
    <col min="7178" max="7425" width="11.42578125" style="1"/>
    <col min="7426" max="7427" width="10" style="1" customWidth="1"/>
    <col min="7428" max="7428" width="14.28515625" style="1" customWidth="1"/>
    <col min="7429" max="7429" width="56.85546875" style="1" customWidth="1"/>
    <col min="7430" max="7430" width="31.85546875" style="1" customWidth="1"/>
    <col min="7431" max="7431" width="22" style="1" customWidth="1"/>
    <col min="7432" max="7432" width="11.42578125" style="1"/>
    <col min="7433" max="7433" width="13.5703125" style="1" bestFit="1" customWidth="1"/>
    <col min="7434" max="7681" width="11.42578125" style="1"/>
    <col min="7682" max="7683" width="10" style="1" customWidth="1"/>
    <col min="7684" max="7684" width="14.28515625" style="1" customWidth="1"/>
    <col min="7685" max="7685" width="56.85546875" style="1" customWidth="1"/>
    <col min="7686" max="7686" width="31.85546875" style="1" customWidth="1"/>
    <col min="7687" max="7687" width="22" style="1" customWidth="1"/>
    <col min="7688" max="7688" width="11.42578125" style="1"/>
    <col min="7689" max="7689" width="13.5703125" style="1" bestFit="1" customWidth="1"/>
    <col min="7690" max="7937" width="11.42578125" style="1"/>
    <col min="7938" max="7939" width="10" style="1" customWidth="1"/>
    <col min="7940" max="7940" width="14.28515625" style="1" customWidth="1"/>
    <col min="7941" max="7941" width="56.85546875" style="1" customWidth="1"/>
    <col min="7942" max="7942" width="31.85546875" style="1" customWidth="1"/>
    <col min="7943" max="7943" width="22" style="1" customWidth="1"/>
    <col min="7944" max="7944" width="11.42578125" style="1"/>
    <col min="7945" max="7945" width="13.5703125" style="1" bestFit="1" customWidth="1"/>
    <col min="7946" max="8193" width="11.42578125" style="1"/>
    <col min="8194" max="8195" width="10" style="1" customWidth="1"/>
    <col min="8196" max="8196" width="14.28515625" style="1" customWidth="1"/>
    <col min="8197" max="8197" width="56.85546875" style="1" customWidth="1"/>
    <col min="8198" max="8198" width="31.85546875" style="1" customWidth="1"/>
    <col min="8199" max="8199" width="22" style="1" customWidth="1"/>
    <col min="8200" max="8200" width="11.42578125" style="1"/>
    <col min="8201" max="8201" width="13.5703125" style="1" bestFit="1" customWidth="1"/>
    <col min="8202" max="8449" width="11.42578125" style="1"/>
    <col min="8450" max="8451" width="10" style="1" customWidth="1"/>
    <col min="8452" max="8452" width="14.28515625" style="1" customWidth="1"/>
    <col min="8453" max="8453" width="56.85546875" style="1" customWidth="1"/>
    <col min="8454" max="8454" width="31.85546875" style="1" customWidth="1"/>
    <col min="8455" max="8455" width="22" style="1" customWidth="1"/>
    <col min="8456" max="8456" width="11.42578125" style="1"/>
    <col min="8457" max="8457" width="13.5703125" style="1" bestFit="1" customWidth="1"/>
    <col min="8458" max="8705" width="11.42578125" style="1"/>
    <col min="8706" max="8707" width="10" style="1" customWidth="1"/>
    <col min="8708" max="8708" width="14.28515625" style="1" customWidth="1"/>
    <col min="8709" max="8709" width="56.85546875" style="1" customWidth="1"/>
    <col min="8710" max="8710" width="31.85546875" style="1" customWidth="1"/>
    <col min="8711" max="8711" width="22" style="1" customWidth="1"/>
    <col min="8712" max="8712" width="11.42578125" style="1"/>
    <col min="8713" max="8713" width="13.5703125" style="1" bestFit="1" customWidth="1"/>
    <col min="8714" max="8961" width="11.42578125" style="1"/>
    <col min="8962" max="8963" width="10" style="1" customWidth="1"/>
    <col min="8964" max="8964" width="14.28515625" style="1" customWidth="1"/>
    <col min="8965" max="8965" width="56.85546875" style="1" customWidth="1"/>
    <col min="8966" max="8966" width="31.85546875" style="1" customWidth="1"/>
    <col min="8967" max="8967" width="22" style="1" customWidth="1"/>
    <col min="8968" max="8968" width="11.42578125" style="1"/>
    <col min="8969" max="8969" width="13.5703125" style="1" bestFit="1" customWidth="1"/>
    <col min="8970" max="9217" width="11.42578125" style="1"/>
    <col min="9218" max="9219" width="10" style="1" customWidth="1"/>
    <col min="9220" max="9220" width="14.28515625" style="1" customWidth="1"/>
    <col min="9221" max="9221" width="56.85546875" style="1" customWidth="1"/>
    <col min="9222" max="9222" width="31.85546875" style="1" customWidth="1"/>
    <col min="9223" max="9223" width="22" style="1" customWidth="1"/>
    <col min="9224" max="9224" width="11.42578125" style="1"/>
    <col min="9225" max="9225" width="13.5703125" style="1" bestFit="1" customWidth="1"/>
    <col min="9226" max="9473" width="11.42578125" style="1"/>
    <col min="9474" max="9475" width="10" style="1" customWidth="1"/>
    <col min="9476" max="9476" width="14.28515625" style="1" customWidth="1"/>
    <col min="9477" max="9477" width="56.85546875" style="1" customWidth="1"/>
    <col min="9478" max="9478" width="31.85546875" style="1" customWidth="1"/>
    <col min="9479" max="9479" width="22" style="1" customWidth="1"/>
    <col min="9480" max="9480" width="11.42578125" style="1"/>
    <col min="9481" max="9481" width="13.5703125" style="1" bestFit="1" customWidth="1"/>
    <col min="9482" max="9729" width="11.42578125" style="1"/>
    <col min="9730" max="9731" width="10" style="1" customWidth="1"/>
    <col min="9732" max="9732" width="14.28515625" style="1" customWidth="1"/>
    <col min="9733" max="9733" width="56.85546875" style="1" customWidth="1"/>
    <col min="9734" max="9734" width="31.85546875" style="1" customWidth="1"/>
    <col min="9735" max="9735" width="22" style="1" customWidth="1"/>
    <col min="9736" max="9736" width="11.42578125" style="1"/>
    <col min="9737" max="9737" width="13.5703125" style="1" bestFit="1" customWidth="1"/>
    <col min="9738" max="9985" width="11.42578125" style="1"/>
    <col min="9986" max="9987" width="10" style="1" customWidth="1"/>
    <col min="9988" max="9988" width="14.28515625" style="1" customWidth="1"/>
    <col min="9989" max="9989" width="56.85546875" style="1" customWidth="1"/>
    <col min="9990" max="9990" width="31.85546875" style="1" customWidth="1"/>
    <col min="9991" max="9991" width="22" style="1" customWidth="1"/>
    <col min="9992" max="9992" width="11.42578125" style="1"/>
    <col min="9993" max="9993" width="13.5703125" style="1" bestFit="1" customWidth="1"/>
    <col min="9994" max="10241" width="11.42578125" style="1"/>
    <col min="10242" max="10243" width="10" style="1" customWidth="1"/>
    <col min="10244" max="10244" width="14.28515625" style="1" customWidth="1"/>
    <col min="10245" max="10245" width="56.85546875" style="1" customWidth="1"/>
    <col min="10246" max="10246" width="31.85546875" style="1" customWidth="1"/>
    <col min="10247" max="10247" width="22" style="1" customWidth="1"/>
    <col min="10248" max="10248" width="11.42578125" style="1"/>
    <col min="10249" max="10249" width="13.5703125" style="1" bestFit="1" customWidth="1"/>
    <col min="10250" max="10497" width="11.42578125" style="1"/>
    <col min="10498" max="10499" width="10" style="1" customWidth="1"/>
    <col min="10500" max="10500" width="14.28515625" style="1" customWidth="1"/>
    <col min="10501" max="10501" width="56.85546875" style="1" customWidth="1"/>
    <col min="10502" max="10502" width="31.85546875" style="1" customWidth="1"/>
    <col min="10503" max="10503" width="22" style="1" customWidth="1"/>
    <col min="10504" max="10504" width="11.42578125" style="1"/>
    <col min="10505" max="10505" width="13.5703125" style="1" bestFit="1" customWidth="1"/>
    <col min="10506" max="10753" width="11.42578125" style="1"/>
    <col min="10754" max="10755" width="10" style="1" customWidth="1"/>
    <col min="10756" max="10756" width="14.28515625" style="1" customWidth="1"/>
    <col min="10757" max="10757" width="56.85546875" style="1" customWidth="1"/>
    <col min="10758" max="10758" width="31.85546875" style="1" customWidth="1"/>
    <col min="10759" max="10759" width="22" style="1" customWidth="1"/>
    <col min="10760" max="10760" width="11.42578125" style="1"/>
    <col min="10761" max="10761" width="13.5703125" style="1" bestFit="1" customWidth="1"/>
    <col min="10762" max="11009" width="11.42578125" style="1"/>
    <col min="11010" max="11011" width="10" style="1" customWidth="1"/>
    <col min="11012" max="11012" width="14.28515625" style="1" customWidth="1"/>
    <col min="11013" max="11013" width="56.85546875" style="1" customWidth="1"/>
    <col min="11014" max="11014" width="31.85546875" style="1" customWidth="1"/>
    <col min="11015" max="11015" width="22" style="1" customWidth="1"/>
    <col min="11016" max="11016" width="11.42578125" style="1"/>
    <col min="11017" max="11017" width="13.5703125" style="1" bestFit="1" customWidth="1"/>
    <col min="11018" max="11265" width="11.42578125" style="1"/>
    <col min="11266" max="11267" width="10" style="1" customWidth="1"/>
    <col min="11268" max="11268" width="14.28515625" style="1" customWidth="1"/>
    <col min="11269" max="11269" width="56.85546875" style="1" customWidth="1"/>
    <col min="11270" max="11270" width="31.85546875" style="1" customWidth="1"/>
    <col min="11271" max="11271" width="22" style="1" customWidth="1"/>
    <col min="11272" max="11272" width="11.42578125" style="1"/>
    <col min="11273" max="11273" width="13.5703125" style="1" bestFit="1" customWidth="1"/>
    <col min="11274" max="11521" width="11.42578125" style="1"/>
    <col min="11522" max="11523" width="10" style="1" customWidth="1"/>
    <col min="11524" max="11524" width="14.28515625" style="1" customWidth="1"/>
    <col min="11525" max="11525" width="56.85546875" style="1" customWidth="1"/>
    <col min="11526" max="11526" width="31.85546875" style="1" customWidth="1"/>
    <col min="11527" max="11527" width="22" style="1" customWidth="1"/>
    <col min="11528" max="11528" width="11.42578125" style="1"/>
    <col min="11529" max="11529" width="13.5703125" style="1" bestFit="1" customWidth="1"/>
    <col min="11530" max="11777" width="11.42578125" style="1"/>
    <col min="11778" max="11779" width="10" style="1" customWidth="1"/>
    <col min="11780" max="11780" width="14.28515625" style="1" customWidth="1"/>
    <col min="11781" max="11781" width="56.85546875" style="1" customWidth="1"/>
    <col min="11782" max="11782" width="31.85546875" style="1" customWidth="1"/>
    <col min="11783" max="11783" width="22" style="1" customWidth="1"/>
    <col min="11784" max="11784" width="11.42578125" style="1"/>
    <col min="11785" max="11785" width="13.5703125" style="1" bestFit="1" customWidth="1"/>
    <col min="11786" max="12033" width="11.42578125" style="1"/>
    <col min="12034" max="12035" width="10" style="1" customWidth="1"/>
    <col min="12036" max="12036" width="14.28515625" style="1" customWidth="1"/>
    <col min="12037" max="12037" width="56.85546875" style="1" customWidth="1"/>
    <col min="12038" max="12038" width="31.85546875" style="1" customWidth="1"/>
    <col min="12039" max="12039" width="22" style="1" customWidth="1"/>
    <col min="12040" max="12040" width="11.42578125" style="1"/>
    <col min="12041" max="12041" width="13.5703125" style="1" bestFit="1" customWidth="1"/>
    <col min="12042" max="12289" width="11.42578125" style="1"/>
    <col min="12290" max="12291" width="10" style="1" customWidth="1"/>
    <col min="12292" max="12292" width="14.28515625" style="1" customWidth="1"/>
    <col min="12293" max="12293" width="56.85546875" style="1" customWidth="1"/>
    <col min="12294" max="12294" width="31.85546875" style="1" customWidth="1"/>
    <col min="12295" max="12295" width="22" style="1" customWidth="1"/>
    <col min="12296" max="12296" width="11.42578125" style="1"/>
    <col min="12297" max="12297" width="13.5703125" style="1" bestFit="1" customWidth="1"/>
    <col min="12298" max="12545" width="11.42578125" style="1"/>
    <col min="12546" max="12547" width="10" style="1" customWidth="1"/>
    <col min="12548" max="12548" width="14.28515625" style="1" customWidth="1"/>
    <col min="12549" max="12549" width="56.85546875" style="1" customWidth="1"/>
    <col min="12550" max="12550" width="31.85546875" style="1" customWidth="1"/>
    <col min="12551" max="12551" width="22" style="1" customWidth="1"/>
    <col min="12552" max="12552" width="11.42578125" style="1"/>
    <col min="12553" max="12553" width="13.5703125" style="1" bestFit="1" customWidth="1"/>
    <col min="12554" max="12801" width="11.42578125" style="1"/>
    <col min="12802" max="12803" width="10" style="1" customWidth="1"/>
    <col min="12804" max="12804" width="14.28515625" style="1" customWidth="1"/>
    <col min="12805" max="12805" width="56.85546875" style="1" customWidth="1"/>
    <col min="12806" max="12806" width="31.85546875" style="1" customWidth="1"/>
    <col min="12807" max="12807" width="22" style="1" customWidth="1"/>
    <col min="12808" max="12808" width="11.42578125" style="1"/>
    <col min="12809" max="12809" width="13.5703125" style="1" bestFit="1" customWidth="1"/>
    <col min="12810" max="13057" width="11.42578125" style="1"/>
    <col min="13058" max="13059" width="10" style="1" customWidth="1"/>
    <col min="13060" max="13060" width="14.28515625" style="1" customWidth="1"/>
    <col min="13061" max="13061" width="56.85546875" style="1" customWidth="1"/>
    <col min="13062" max="13062" width="31.85546875" style="1" customWidth="1"/>
    <col min="13063" max="13063" width="22" style="1" customWidth="1"/>
    <col min="13064" max="13064" width="11.42578125" style="1"/>
    <col min="13065" max="13065" width="13.5703125" style="1" bestFit="1" customWidth="1"/>
    <col min="13066" max="13313" width="11.42578125" style="1"/>
    <col min="13314" max="13315" width="10" style="1" customWidth="1"/>
    <col min="13316" max="13316" width="14.28515625" style="1" customWidth="1"/>
    <col min="13317" max="13317" width="56.85546875" style="1" customWidth="1"/>
    <col min="13318" max="13318" width="31.85546875" style="1" customWidth="1"/>
    <col min="13319" max="13319" width="22" style="1" customWidth="1"/>
    <col min="13320" max="13320" width="11.42578125" style="1"/>
    <col min="13321" max="13321" width="13.5703125" style="1" bestFit="1" customWidth="1"/>
    <col min="13322" max="13569" width="11.42578125" style="1"/>
    <col min="13570" max="13571" width="10" style="1" customWidth="1"/>
    <col min="13572" max="13572" width="14.28515625" style="1" customWidth="1"/>
    <col min="13573" max="13573" width="56.85546875" style="1" customWidth="1"/>
    <col min="13574" max="13574" width="31.85546875" style="1" customWidth="1"/>
    <col min="13575" max="13575" width="22" style="1" customWidth="1"/>
    <col min="13576" max="13576" width="11.42578125" style="1"/>
    <col min="13577" max="13577" width="13.5703125" style="1" bestFit="1" customWidth="1"/>
    <col min="13578" max="13825" width="11.42578125" style="1"/>
    <col min="13826" max="13827" width="10" style="1" customWidth="1"/>
    <col min="13828" max="13828" width="14.28515625" style="1" customWidth="1"/>
    <col min="13829" max="13829" width="56.85546875" style="1" customWidth="1"/>
    <col min="13830" max="13830" width="31.85546875" style="1" customWidth="1"/>
    <col min="13831" max="13831" width="22" style="1" customWidth="1"/>
    <col min="13832" max="13832" width="11.42578125" style="1"/>
    <col min="13833" max="13833" width="13.5703125" style="1" bestFit="1" customWidth="1"/>
    <col min="13834" max="14081" width="11.42578125" style="1"/>
    <col min="14082" max="14083" width="10" style="1" customWidth="1"/>
    <col min="14084" max="14084" width="14.28515625" style="1" customWidth="1"/>
    <col min="14085" max="14085" width="56.85546875" style="1" customWidth="1"/>
    <col min="14086" max="14086" width="31.85546875" style="1" customWidth="1"/>
    <col min="14087" max="14087" width="22" style="1" customWidth="1"/>
    <col min="14088" max="14088" width="11.42578125" style="1"/>
    <col min="14089" max="14089" width="13.5703125" style="1" bestFit="1" customWidth="1"/>
    <col min="14090" max="14337" width="11.42578125" style="1"/>
    <col min="14338" max="14339" width="10" style="1" customWidth="1"/>
    <col min="14340" max="14340" width="14.28515625" style="1" customWidth="1"/>
    <col min="14341" max="14341" width="56.85546875" style="1" customWidth="1"/>
    <col min="14342" max="14342" width="31.85546875" style="1" customWidth="1"/>
    <col min="14343" max="14343" width="22" style="1" customWidth="1"/>
    <col min="14344" max="14344" width="11.42578125" style="1"/>
    <col min="14345" max="14345" width="13.5703125" style="1" bestFit="1" customWidth="1"/>
    <col min="14346" max="14593" width="11.42578125" style="1"/>
    <col min="14594" max="14595" width="10" style="1" customWidth="1"/>
    <col min="14596" max="14596" width="14.28515625" style="1" customWidth="1"/>
    <col min="14597" max="14597" width="56.85546875" style="1" customWidth="1"/>
    <col min="14598" max="14598" width="31.85546875" style="1" customWidth="1"/>
    <col min="14599" max="14599" width="22" style="1" customWidth="1"/>
    <col min="14600" max="14600" width="11.42578125" style="1"/>
    <col min="14601" max="14601" width="13.5703125" style="1" bestFit="1" customWidth="1"/>
    <col min="14602" max="14849" width="11.42578125" style="1"/>
    <col min="14850" max="14851" width="10" style="1" customWidth="1"/>
    <col min="14852" max="14852" width="14.28515625" style="1" customWidth="1"/>
    <col min="14853" max="14853" width="56.85546875" style="1" customWidth="1"/>
    <col min="14854" max="14854" width="31.85546875" style="1" customWidth="1"/>
    <col min="14855" max="14855" width="22" style="1" customWidth="1"/>
    <col min="14856" max="14856" width="11.42578125" style="1"/>
    <col min="14857" max="14857" width="13.5703125" style="1" bestFit="1" customWidth="1"/>
    <col min="14858" max="15105" width="11.42578125" style="1"/>
    <col min="15106" max="15107" width="10" style="1" customWidth="1"/>
    <col min="15108" max="15108" width="14.28515625" style="1" customWidth="1"/>
    <col min="15109" max="15109" width="56.85546875" style="1" customWidth="1"/>
    <col min="15110" max="15110" width="31.85546875" style="1" customWidth="1"/>
    <col min="15111" max="15111" width="22" style="1" customWidth="1"/>
    <col min="15112" max="15112" width="11.42578125" style="1"/>
    <col min="15113" max="15113" width="13.5703125" style="1" bestFit="1" customWidth="1"/>
    <col min="15114" max="15361" width="11.42578125" style="1"/>
    <col min="15362" max="15363" width="10" style="1" customWidth="1"/>
    <col min="15364" max="15364" width="14.28515625" style="1" customWidth="1"/>
    <col min="15365" max="15365" width="56.85546875" style="1" customWidth="1"/>
    <col min="15366" max="15366" width="31.85546875" style="1" customWidth="1"/>
    <col min="15367" max="15367" width="22" style="1" customWidth="1"/>
    <col min="15368" max="15368" width="11.42578125" style="1"/>
    <col min="15369" max="15369" width="13.5703125" style="1" bestFit="1" customWidth="1"/>
    <col min="15370" max="15617" width="11.42578125" style="1"/>
    <col min="15618" max="15619" width="10" style="1" customWidth="1"/>
    <col min="15620" max="15620" width="14.28515625" style="1" customWidth="1"/>
    <col min="15621" max="15621" width="56.85546875" style="1" customWidth="1"/>
    <col min="15622" max="15622" width="31.85546875" style="1" customWidth="1"/>
    <col min="15623" max="15623" width="22" style="1" customWidth="1"/>
    <col min="15624" max="15624" width="11.42578125" style="1"/>
    <col min="15625" max="15625" width="13.5703125" style="1" bestFit="1" customWidth="1"/>
    <col min="15626" max="15873" width="11.42578125" style="1"/>
    <col min="15874" max="15875" width="10" style="1" customWidth="1"/>
    <col min="15876" max="15876" width="14.28515625" style="1" customWidth="1"/>
    <col min="15877" max="15877" width="56.85546875" style="1" customWidth="1"/>
    <col min="15878" max="15878" width="31.85546875" style="1" customWidth="1"/>
    <col min="15879" max="15879" width="22" style="1" customWidth="1"/>
    <col min="15880" max="15880" width="11.42578125" style="1"/>
    <col min="15881" max="15881" width="13.5703125" style="1" bestFit="1" customWidth="1"/>
    <col min="15882" max="16129" width="11.42578125" style="1"/>
    <col min="16130" max="16131" width="10" style="1" customWidth="1"/>
    <col min="16132" max="16132" width="14.28515625" style="1" customWidth="1"/>
    <col min="16133" max="16133" width="56.85546875" style="1" customWidth="1"/>
    <col min="16134" max="16134" width="31.85546875" style="1" customWidth="1"/>
    <col min="16135" max="16135" width="22" style="1" customWidth="1"/>
    <col min="16136" max="16136" width="11.42578125" style="1"/>
    <col min="16137" max="16137" width="13.5703125" style="1" bestFit="1" customWidth="1"/>
    <col min="16138" max="16384" width="11.42578125" style="1"/>
  </cols>
  <sheetData>
    <row r="1" spans="1:9" ht="30" customHeight="1" x14ac:dyDescent="0.2">
      <c r="A1" s="78"/>
      <c r="B1" s="78"/>
      <c r="C1" s="78"/>
      <c r="D1" s="78"/>
      <c r="E1" s="78"/>
      <c r="F1" s="78"/>
    </row>
    <row r="2" spans="1:9" ht="24.95" customHeight="1" x14ac:dyDescent="0.2">
      <c r="A2" s="79"/>
      <c r="B2" s="79"/>
      <c r="C2" s="79"/>
      <c r="D2" s="79"/>
      <c r="E2" s="79"/>
      <c r="F2" s="79"/>
    </row>
    <row r="3" spans="1:9" ht="24.95" customHeight="1" x14ac:dyDescent="0.2">
      <c r="A3" s="80"/>
      <c r="B3" s="80"/>
      <c r="C3" s="80"/>
      <c r="D3" s="80"/>
      <c r="E3" s="80"/>
      <c r="F3" s="80"/>
    </row>
    <row r="4" spans="1:9" ht="24.95" customHeight="1" x14ac:dyDescent="0.25">
      <c r="A4" s="83" t="s">
        <v>225</v>
      </c>
      <c r="B4" s="83"/>
      <c r="C4" s="83"/>
      <c r="D4" s="83"/>
      <c r="E4" s="83"/>
      <c r="F4" s="83"/>
      <c r="G4" s="83"/>
      <c r="H4" s="60"/>
      <c r="I4" s="60"/>
    </row>
    <row r="5" spans="1:9" ht="24.95" customHeight="1" x14ac:dyDescent="0.25">
      <c r="A5" s="83" t="s">
        <v>232</v>
      </c>
      <c r="B5" s="83"/>
      <c r="C5" s="83"/>
      <c r="D5" s="83"/>
      <c r="E5" s="83"/>
      <c r="F5" s="83"/>
      <c r="G5" s="83"/>
      <c r="H5" s="60"/>
      <c r="I5" s="60"/>
    </row>
    <row r="6" spans="1:9" ht="24.95" customHeight="1" x14ac:dyDescent="0.25">
      <c r="A6" s="83" t="s">
        <v>213</v>
      </c>
      <c r="B6" s="83"/>
      <c r="C6" s="83"/>
      <c r="D6" s="83"/>
      <c r="E6" s="83"/>
      <c r="F6" s="83"/>
      <c r="G6" s="83"/>
      <c r="H6" s="60"/>
      <c r="I6" s="60"/>
    </row>
    <row r="7" spans="1:9" ht="24.95" customHeight="1" x14ac:dyDescent="0.25">
      <c r="A7" s="83" t="s">
        <v>214</v>
      </c>
      <c r="B7" s="83"/>
      <c r="C7" s="83"/>
      <c r="D7" s="83"/>
      <c r="E7" s="83"/>
      <c r="F7" s="83"/>
      <c r="G7" s="83"/>
      <c r="H7" s="60"/>
      <c r="I7" s="60"/>
    </row>
    <row r="8" spans="1:9" ht="24.95" customHeight="1" thickBot="1" x14ac:dyDescent="0.3">
      <c r="A8" s="82" t="s">
        <v>233</v>
      </c>
      <c r="B8" s="82"/>
      <c r="C8" s="82"/>
      <c r="D8" s="82"/>
      <c r="E8" s="82"/>
      <c r="F8" s="82"/>
      <c r="G8" s="64">
        <f>3139478903-536349135-135889553.12</f>
        <v>2467240214.8800001</v>
      </c>
      <c r="H8" s="54"/>
      <c r="I8" s="9"/>
    </row>
    <row r="9" spans="1:9" ht="24.95" customHeight="1" thickTop="1" thickBot="1" x14ac:dyDescent="0.3">
      <c r="A9" s="81"/>
      <c r="B9" s="81"/>
      <c r="C9" s="81"/>
      <c r="D9" s="81"/>
      <c r="E9" s="81"/>
      <c r="F9" s="81"/>
      <c r="G9" s="70"/>
      <c r="H9" s="2"/>
    </row>
    <row r="10" spans="1:9" ht="27.75" customHeight="1" x14ac:dyDescent="0.3">
      <c r="A10" s="73" t="s">
        <v>0</v>
      </c>
      <c r="B10" s="74"/>
      <c r="C10" s="74"/>
      <c r="D10" s="75"/>
      <c r="E10" s="76" t="s">
        <v>236</v>
      </c>
      <c r="F10" s="3" t="s">
        <v>1</v>
      </c>
      <c r="G10" s="4"/>
    </row>
    <row r="11" spans="1:9" ht="27.75" customHeight="1" thickBot="1" x14ac:dyDescent="0.3">
      <c r="A11" s="5" t="s">
        <v>2</v>
      </c>
      <c r="B11" s="6" t="s">
        <v>3</v>
      </c>
      <c r="C11" s="6" t="s">
        <v>4</v>
      </c>
      <c r="D11" s="7" t="s">
        <v>5</v>
      </c>
      <c r="E11" s="77"/>
      <c r="F11" s="8">
        <f>F12+F43+F119+F187+F203+F206+F228+F236</f>
        <v>134327939.61999997</v>
      </c>
      <c r="G11" s="61"/>
      <c r="H11" s="2"/>
      <c r="I11" s="9"/>
    </row>
    <row r="12" spans="1:9" s="18" customFormat="1" ht="20.25" customHeight="1" x14ac:dyDescent="0.25">
      <c r="A12" s="10">
        <v>1</v>
      </c>
      <c r="B12" s="11"/>
      <c r="C12" s="12"/>
      <c r="D12" s="13"/>
      <c r="E12" s="14" t="s">
        <v>6</v>
      </c>
      <c r="F12" s="15">
        <f>F13+F26+F33+F36+F39</f>
        <v>85518927.899999991</v>
      </c>
      <c r="G12" s="61"/>
      <c r="H12" s="61"/>
      <c r="I12" s="40"/>
    </row>
    <row r="13" spans="1:9" s="18" customFormat="1" ht="17.25" customHeight="1" x14ac:dyDescent="0.25">
      <c r="A13" s="19"/>
      <c r="B13" s="20">
        <v>11</v>
      </c>
      <c r="C13" s="21"/>
      <c r="D13" s="22"/>
      <c r="E13" s="23" t="s">
        <v>7</v>
      </c>
      <c r="F13" s="24">
        <f>F14+F16+F21+F22+F23</f>
        <v>72508699.699999988</v>
      </c>
      <c r="G13" s="16"/>
    </row>
    <row r="14" spans="1:9" s="18" customFormat="1" ht="17.25" customHeight="1" x14ac:dyDescent="0.25">
      <c r="A14" s="19"/>
      <c r="B14" s="20"/>
      <c r="C14" s="21">
        <v>111</v>
      </c>
      <c r="D14" s="22"/>
      <c r="E14" s="23" t="s">
        <v>8</v>
      </c>
      <c r="F14" s="24">
        <f>F15</f>
        <v>58222845.630000003</v>
      </c>
      <c r="G14" s="25"/>
    </row>
    <row r="15" spans="1:9" s="18" customFormat="1" ht="17.25" customHeight="1" x14ac:dyDescent="0.25">
      <c r="A15" s="19"/>
      <c r="B15" s="20"/>
      <c r="C15" s="21"/>
      <c r="D15" s="22">
        <v>1111</v>
      </c>
      <c r="E15" s="26" t="s">
        <v>9</v>
      </c>
      <c r="F15" s="27">
        <v>58222845.630000003</v>
      </c>
      <c r="G15" s="25"/>
    </row>
    <row r="16" spans="1:9" s="18" customFormat="1" ht="17.25" customHeight="1" x14ac:dyDescent="0.25">
      <c r="A16" s="19"/>
      <c r="B16" s="20"/>
      <c r="C16" s="21">
        <v>112</v>
      </c>
      <c r="D16" s="22"/>
      <c r="E16" s="23" t="s">
        <v>10</v>
      </c>
      <c r="F16" s="24">
        <f>F17+F18+F19+F20</f>
        <v>12499454</v>
      </c>
      <c r="G16" s="16"/>
    </row>
    <row r="17" spans="1:8" s="18" customFormat="1" ht="17.25" customHeight="1" x14ac:dyDescent="0.25">
      <c r="A17" s="19"/>
      <c r="B17" s="20"/>
      <c r="C17" s="21"/>
      <c r="D17" s="22">
        <v>1121</v>
      </c>
      <c r="E17" s="26" t="s">
        <v>11</v>
      </c>
      <c r="F17" s="27">
        <v>12097236.5</v>
      </c>
      <c r="G17" s="16"/>
    </row>
    <row r="18" spans="1:8" s="18" customFormat="1" ht="17.25" customHeight="1" x14ac:dyDescent="0.25">
      <c r="A18" s="19"/>
      <c r="B18" s="20"/>
      <c r="C18" s="21"/>
      <c r="D18" s="22">
        <v>1123</v>
      </c>
      <c r="E18" s="26" t="s">
        <v>12</v>
      </c>
      <c r="F18" s="27">
        <v>257000</v>
      </c>
      <c r="G18" s="16"/>
    </row>
    <row r="19" spans="1:8" s="18" customFormat="1" ht="17.25" customHeight="1" x14ac:dyDescent="0.25">
      <c r="A19" s="19"/>
      <c r="B19" s="20"/>
      <c r="C19" s="21"/>
      <c r="D19" s="22">
        <v>1125</v>
      </c>
      <c r="E19" s="26" t="s">
        <v>13</v>
      </c>
      <c r="F19" s="27">
        <v>70000</v>
      </c>
      <c r="G19" s="16"/>
    </row>
    <row r="20" spans="1:8" s="18" customFormat="1" ht="17.25" customHeight="1" x14ac:dyDescent="0.25">
      <c r="A20" s="19"/>
      <c r="B20" s="20"/>
      <c r="C20" s="21"/>
      <c r="D20" s="22">
        <v>1126</v>
      </c>
      <c r="E20" s="26" t="s">
        <v>14</v>
      </c>
      <c r="F20" s="27">
        <v>75217.5</v>
      </c>
      <c r="G20" s="16"/>
    </row>
    <row r="21" spans="1:8" s="18" customFormat="1" ht="17.25" customHeight="1" x14ac:dyDescent="0.25">
      <c r="A21" s="19"/>
      <c r="B21" s="20"/>
      <c r="C21" s="20">
        <v>113</v>
      </c>
      <c r="D21" s="51"/>
      <c r="E21" s="23" t="s">
        <v>15</v>
      </c>
      <c r="F21" s="24">
        <v>1252194.94</v>
      </c>
      <c r="G21" s="17"/>
    </row>
    <row r="22" spans="1:8" s="18" customFormat="1" ht="17.25" customHeight="1" x14ac:dyDescent="0.25">
      <c r="A22" s="19"/>
      <c r="B22" s="20"/>
      <c r="C22" s="20">
        <v>114</v>
      </c>
      <c r="D22" s="51"/>
      <c r="E22" s="23" t="s">
        <v>16</v>
      </c>
      <c r="F22" s="24">
        <v>0</v>
      </c>
      <c r="G22" s="17"/>
    </row>
    <row r="23" spans="1:8" s="18" customFormat="1" ht="17.25" customHeight="1" x14ac:dyDescent="0.25">
      <c r="A23" s="19"/>
      <c r="B23" s="20"/>
      <c r="C23" s="20">
        <v>115</v>
      </c>
      <c r="D23" s="51"/>
      <c r="E23" s="23" t="s">
        <v>222</v>
      </c>
      <c r="F23" s="24">
        <f>F24+F25</f>
        <v>534205.13</v>
      </c>
      <c r="G23" s="16"/>
    </row>
    <row r="24" spans="1:8" s="18" customFormat="1" ht="17.25" customHeight="1" x14ac:dyDescent="0.25">
      <c r="A24" s="19"/>
      <c r="B24" s="20"/>
      <c r="C24" s="21"/>
      <c r="D24" s="22">
        <v>1153</v>
      </c>
      <c r="E24" s="26" t="s">
        <v>165</v>
      </c>
      <c r="F24" s="27">
        <v>92500</v>
      </c>
      <c r="G24" s="16"/>
    </row>
    <row r="25" spans="1:8" s="18" customFormat="1" ht="17.25" customHeight="1" x14ac:dyDescent="0.25">
      <c r="A25" s="19"/>
      <c r="B25" s="20"/>
      <c r="C25" s="21"/>
      <c r="D25" s="22">
        <v>1154</v>
      </c>
      <c r="E25" s="26" t="s">
        <v>17</v>
      </c>
      <c r="F25" s="27">
        <v>441705.13</v>
      </c>
      <c r="G25" s="16"/>
      <c r="H25" s="28"/>
    </row>
    <row r="26" spans="1:8" s="18" customFormat="1" ht="17.25" customHeight="1" x14ac:dyDescent="0.25">
      <c r="A26" s="19"/>
      <c r="B26" s="20">
        <v>12</v>
      </c>
      <c r="C26" s="21"/>
      <c r="D26" s="22"/>
      <c r="E26" s="23" t="s">
        <v>18</v>
      </c>
      <c r="F26" s="24">
        <f>F28+F29+F30+F31+F32</f>
        <v>2594661</v>
      </c>
      <c r="G26" s="16"/>
    </row>
    <row r="27" spans="1:8" s="18" customFormat="1" ht="17.25" customHeight="1" x14ac:dyDescent="0.25">
      <c r="A27" s="19"/>
      <c r="B27" s="20"/>
      <c r="C27" s="21">
        <v>122</v>
      </c>
      <c r="D27" s="22"/>
      <c r="E27" s="26" t="s">
        <v>19</v>
      </c>
      <c r="F27" s="27">
        <v>0</v>
      </c>
      <c r="G27" s="17"/>
    </row>
    <row r="28" spans="1:8" s="18" customFormat="1" ht="17.25" customHeight="1" x14ac:dyDescent="0.25">
      <c r="A28" s="19"/>
      <c r="B28" s="20"/>
      <c r="C28" s="21"/>
      <c r="D28" s="22">
        <v>1221</v>
      </c>
      <c r="E28" s="26" t="s">
        <v>20</v>
      </c>
      <c r="F28" s="27">
        <v>0</v>
      </c>
      <c r="G28" s="17"/>
    </row>
    <row r="29" spans="1:8" s="18" customFormat="1" ht="17.25" customHeight="1" x14ac:dyDescent="0.25">
      <c r="A29" s="19"/>
      <c r="B29" s="20"/>
      <c r="C29" s="21"/>
      <c r="D29" s="22">
        <v>1222</v>
      </c>
      <c r="E29" s="26" t="s">
        <v>166</v>
      </c>
      <c r="F29" s="27">
        <v>0</v>
      </c>
      <c r="G29" s="17"/>
    </row>
    <row r="30" spans="1:8" s="18" customFormat="1" ht="17.25" customHeight="1" x14ac:dyDescent="0.25">
      <c r="A30" s="19"/>
      <c r="B30" s="20"/>
      <c r="C30" s="21"/>
      <c r="D30" s="22">
        <v>1224</v>
      </c>
      <c r="E30" s="26" t="s">
        <v>21</v>
      </c>
      <c r="F30" s="27">
        <v>0</v>
      </c>
      <c r="G30" s="17"/>
    </row>
    <row r="31" spans="1:8" s="18" customFormat="1" ht="17.25" customHeight="1" x14ac:dyDescent="0.25">
      <c r="A31" s="19"/>
      <c r="B31" s="20"/>
      <c r="C31" s="21"/>
      <c r="D31" s="22">
        <v>1225</v>
      </c>
      <c r="E31" s="26" t="s">
        <v>22</v>
      </c>
      <c r="F31" s="27">
        <v>2594661</v>
      </c>
      <c r="G31" s="17"/>
    </row>
    <row r="32" spans="1:8" s="18" customFormat="1" ht="17.25" customHeight="1" x14ac:dyDescent="0.25">
      <c r="A32" s="19"/>
      <c r="B32" s="20"/>
      <c r="C32" s="21"/>
      <c r="D32" s="22">
        <v>1229</v>
      </c>
      <c r="E32" s="26" t="s">
        <v>23</v>
      </c>
      <c r="F32" s="27"/>
      <c r="G32" s="17"/>
    </row>
    <row r="33" spans="1:9" s="18" customFormat="1" ht="17.25" customHeight="1" x14ac:dyDescent="0.25">
      <c r="A33" s="19"/>
      <c r="B33" s="20">
        <v>14</v>
      </c>
      <c r="C33" s="21"/>
      <c r="D33" s="22"/>
      <c r="E33" s="23" t="s">
        <v>24</v>
      </c>
      <c r="F33" s="24">
        <f>F34+F35</f>
        <v>0</v>
      </c>
      <c r="G33" s="17"/>
    </row>
    <row r="34" spans="1:9" s="18" customFormat="1" ht="17.25" customHeight="1" x14ac:dyDescent="0.25">
      <c r="A34" s="19"/>
      <c r="B34" s="20"/>
      <c r="C34" s="21">
        <v>141</v>
      </c>
      <c r="D34" s="22">
        <v>1411</v>
      </c>
      <c r="E34" s="26" t="s">
        <v>25</v>
      </c>
      <c r="F34" s="27">
        <v>0</v>
      </c>
      <c r="G34" s="17"/>
    </row>
    <row r="35" spans="1:9" s="18" customFormat="1" ht="17.25" customHeight="1" x14ac:dyDescent="0.25">
      <c r="A35" s="19"/>
      <c r="B35" s="20"/>
      <c r="C35" s="21">
        <v>142</v>
      </c>
      <c r="D35" s="22">
        <v>1424</v>
      </c>
      <c r="E35" s="29" t="s">
        <v>26</v>
      </c>
      <c r="F35" s="27">
        <v>0</v>
      </c>
      <c r="G35" s="17"/>
    </row>
    <row r="36" spans="1:9" s="18" customFormat="1" ht="17.25" customHeight="1" x14ac:dyDescent="0.25">
      <c r="A36" s="19"/>
      <c r="B36" s="20">
        <v>13</v>
      </c>
      <c r="C36" s="20"/>
      <c r="D36" s="51"/>
      <c r="E36" s="52" t="s">
        <v>167</v>
      </c>
      <c r="F36" s="24">
        <f>F37+F38</f>
        <v>0</v>
      </c>
      <c r="G36" s="17"/>
    </row>
    <row r="37" spans="1:9" s="18" customFormat="1" ht="17.25" customHeight="1" x14ac:dyDescent="0.25">
      <c r="A37" s="19"/>
      <c r="B37" s="20"/>
      <c r="C37" s="21">
        <v>131</v>
      </c>
      <c r="D37" s="22">
        <v>1311</v>
      </c>
      <c r="E37" s="29" t="s">
        <v>168</v>
      </c>
      <c r="F37" s="27">
        <v>0</v>
      </c>
      <c r="G37" s="17"/>
    </row>
    <row r="38" spans="1:9" s="18" customFormat="1" ht="17.25" customHeight="1" x14ac:dyDescent="0.25">
      <c r="A38" s="19"/>
      <c r="B38" s="20"/>
      <c r="C38" s="21">
        <v>132</v>
      </c>
      <c r="D38" s="22">
        <v>1321</v>
      </c>
      <c r="E38" s="29" t="s">
        <v>169</v>
      </c>
      <c r="F38" s="27">
        <v>0</v>
      </c>
      <c r="G38" s="17"/>
    </row>
    <row r="39" spans="1:9" s="18" customFormat="1" ht="17.25" customHeight="1" x14ac:dyDescent="0.25">
      <c r="A39" s="19"/>
      <c r="B39" s="20">
        <v>15</v>
      </c>
      <c r="C39" s="21"/>
      <c r="D39" s="22"/>
      <c r="E39" s="23" t="s">
        <v>27</v>
      </c>
      <c r="F39" s="24">
        <f>F40+F41+F42</f>
        <v>10415567.200000001</v>
      </c>
      <c r="G39" s="30"/>
    </row>
    <row r="40" spans="1:9" s="18" customFormat="1" ht="17.25" customHeight="1" x14ac:dyDescent="0.25">
      <c r="A40" s="19"/>
      <c r="B40" s="20"/>
      <c r="C40" s="21">
        <v>151</v>
      </c>
      <c r="D40" s="22">
        <v>1511</v>
      </c>
      <c r="E40" s="26" t="s">
        <v>28</v>
      </c>
      <c r="F40" s="27">
        <v>4779541.4000000004</v>
      </c>
      <c r="G40" s="17"/>
    </row>
    <row r="41" spans="1:9" s="18" customFormat="1" ht="17.25" customHeight="1" x14ac:dyDescent="0.25">
      <c r="A41" s="19"/>
      <c r="B41" s="20"/>
      <c r="C41" s="21">
        <v>152</v>
      </c>
      <c r="D41" s="22">
        <v>1521</v>
      </c>
      <c r="E41" s="26" t="s">
        <v>29</v>
      </c>
      <c r="F41" s="27">
        <v>5086618.7</v>
      </c>
      <c r="G41" s="16"/>
    </row>
    <row r="42" spans="1:9" s="18" customFormat="1" ht="17.25" customHeight="1" x14ac:dyDescent="0.25">
      <c r="A42" s="19"/>
      <c r="B42" s="20"/>
      <c r="C42" s="21">
        <v>153</v>
      </c>
      <c r="D42" s="22">
        <v>1531</v>
      </c>
      <c r="E42" s="26" t="s">
        <v>30</v>
      </c>
      <c r="F42" s="27">
        <v>549407.1</v>
      </c>
      <c r="G42" s="17"/>
    </row>
    <row r="43" spans="1:9" s="18" customFormat="1" ht="17.25" customHeight="1" x14ac:dyDescent="0.25">
      <c r="A43" s="31">
        <v>2</v>
      </c>
      <c r="B43" s="32"/>
      <c r="C43" s="33"/>
      <c r="D43" s="34"/>
      <c r="E43" s="35" t="s">
        <v>31</v>
      </c>
      <c r="F43" s="36">
        <f>F44+F53+F56+F59+F64+F72+F79+F94</f>
        <v>16541921.259999998</v>
      </c>
      <c r="G43" s="61"/>
      <c r="H43" s="61"/>
      <c r="I43" s="40"/>
    </row>
    <row r="44" spans="1:9" s="18" customFormat="1" ht="17.25" customHeight="1" x14ac:dyDescent="0.25">
      <c r="A44" s="19"/>
      <c r="B44" s="20">
        <v>21</v>
      </c>
      <c r="C44" s="21"/>
      <c r="D44" s="22"/>
      <c r="E44" s="23" t="s">
        <v>32</v>
      </c>
      <c r="F44" s="24">
        <f>F45+F46+F47+F48+F49+F50+F51+F52</f>
        <v>3058903.01</v>
      </c>
      <c r="G44" s="16"/>
    </row>
    <row r="45" spans="1:9" s="18" customFormat="1" ht="17.25" customHeight="1" x14ac:dyDescent="0.25">
      <c r="A45" s="19"/>
      <c r="B45" s="20"/>
      <c r="C45" s="21">
        <v>211</v>
      </c>
      <c r="D45" s="22">
        <v>2111</v>
      </c>
      <c r="E45" s="26" t="s">
        <v>170</v>
      </c>
      <c r="F45" s="27">
        <v>0</v>
      </c>
      <c r="G45" s="16"/>
    </row>
    <row r="46" spans="1:9" s="18" customFormat="1" ht="17.25" customHeight="1" x14ac:dyDescent="0.25">
      <c r="A46" s="19"/>
      <c r="B46" s="20"/>
      <c r="C46" s="21">
        <v>212</v>
      </c>
      <c r="D46" s="22">
        <v>2121</v>
      </c>
      <c r="E46" s="26" t="s">
        <v>33</v>
      </c>
      <c r="F46" s="27">
        <v>384806.99</v>
      </c>
      <c r="G46" s="17"/>
    </row>
    <row r="47" spans="1:9" s="18" customFormat="1" ht="17.25" customHeight="1" x14ac:dyDescent="0.25">
      <c r="A47" s="19"/>
      <c r="B47" s="20"/>
      <c r="C47" s="21">
        <v>213</v>
      </c>
      <c r="D47" s="22">
        <v>2131</v>
      </c>
      <c r="E47" s="26" t="s">
        <v>34</v>
      </c>
      <c r="F47" s="27">
        <v>554517.41</v>
      </c>
      <c r="G47" s="17"/>
    </row>
    <row r="48" spans="1:9" s="18" customFormat="1" ht="17.25" customHeight="1" x14ac:dyDescent="0.25">
      <c r="A48" s="19"/>
      <c r="B48" s="20"/>
      <c r="C48" s="21">
        <v>214</v>
      </c>
      <c r="D48" s="22">
        <v>2141</v>
      </c>
      <c r="E48" s="26" t="s">
        <v>35</v>
      </c>
      <c r="F48" s="27">
        <v>16520</v>
      </c>
      <c r="G48" s="17"/>
    </row>
    <row r="49" spans="1:7" s="18" customFormat="1" ht="17.25" customHeight="1" x14ac:dyDescent="0.25">
      <c r="A49" s="19"/>
      <c r="B49" s="20"/>
      <c r="C49" s="21">
        <v>215</v>
      </c>
      <c r="D49" s="22">
        <v>2151</v>
      </c>
      <c r="E49" s="26" t="s">
        <v>36</v>
      </c>
      <c r="F49" s="27">
        <v>378725.88</v>
      </c>
      <c r="G49" s="17"/>
    </row>
    <row r="50" spans="1:7" s="18" customFormat="1" ht="17.25" customHeight="1" x14ac:dyDescent="0.25">
      <c r="A50" s="19"/>
      <c r="B50" s="20"/>
      <c r="C50" s="21">
        <v>216</v>
      </c>
      <c r="D50" s="22">
        <v>2161</v>
      </c>
      <c r="E50" s="26" t="s">
        <v>37</v>
      </c>
      <c r="F50" s="27">
        <v>1705802.73</v>
      </c>
      <c r="G50" s="16"/>
    </row>
    <row r="51" spans="1:7" s="18" customFormat="1" ht="17.25" customHeight="1" x14ac:dyDescent="0.25">
      <c r="A51" s="19"/>
      <c r="B51" s="20"/>
      <c r="C51" s="21">
        <v>217</v>
      </c>
      <c r="D51" s="22">
        <v>2171</v>
      </c>
      <c r="E51" s="26" t="s">
        <v>38</v>
      </c>
      <c r="F51" s="27">
        <v>17184</v>
      </c>
      <c r="G51" s="17"/>
    </row>
    <row r="52" spans="1:7" s="18" customFormat="1" ht="17.25" customHeight="1" x14ac:dyDescent="0.25">
      <c r="A52" s="19"/>
      <c r="B52" s="20"/>
      <c r="C52" s="21">
        <v>218</v>
      </c>
      <c r="D52" s="22">
        <v>2181</v>
      </c>
      <c r="E52" s="26" t="s">
        <v>39</v>
      </c>
      <c r="F52" s="27">
        <v>1346</v>
      </c>
      <c r="G52" s="16"/>
    </row>
    <row r="53" spans="1:7" s="18" customFormat="1" ht="17.25" customHeight="1" x14ac:dyDescent="0.25">
      <c r="A53" s="19"/>
      <c r="B53" s="20">
        <v>22</v>
      </c>
      <c r="C53" s="21"/>
      <c r="D53" s="22"/>
      <c r="E53" s="23" t="s">
        <v>40</v>
      </c>
      <c r="F53" s="24">
        <f>F54+F55</f>
        <v>880735.64999999991</v>
      </c>
      <c r="G53" s="37"/>
    </row>
    <row r="54" spans="1:7" s="18" customFormat="1" ht="17.25" customHeight="1" x14ac:dyDescent="0.25">
      <c r="A54" s="19"/>
      <c r="B54" s="20"/>
      <c r="C54" s="21">
        <v>221</v>
      </c>
      <c r="D54" s="22">
        <v>2211</v>
      </c>
      <c r="E54" s="26" t="s">
        <v>41</v>
      </c>
      <c r="F54" s="27">
        <v>117103.2</v>
      </c>
      <c r="G54" s="37"/>
    </row>
    <row r="55" spans="1:7" s="18" customFormat="1" ht="17.25" customHeight="1" x14ac:dyDescent="0.25">
      <c r="A55" s="19"/>
      <c r="B55" s="20"/>
      <c r="C55" s="21">
        <v>222</v>
      </c>
      <c r="D55" s="22">
        <v>2221</v>
      </c>
      <c r="E55" s="26" t="s">
        <v>42</v>
      </c>
      <c r="F55" s="27">
        <v>763632.45</v>
      </c>
      <c r="G55" s="37"/>
    </row>
    <row r="56" spans="1:7" s="18" customFormat="1" ht="17.25" customHeight="1" x14ac:dyDescent="0.25">
      <c r="A56" s="19"/>
      <c r="B56" s="20">
        <v>23</v>
      </c>
      <c r="C56" s="21"/>
      <c r="D56" s="22"/>
      <c r="E56" s="23" t="s">
        <v>43</v>
      </c>
      <c r="F56" s="24">
        <f>F57+F58</f>
        <v>1074842.96</v>
      </c>
      <c r="G56" s="37"/>
    </row>
    <row r="57" spans="1:7" s="18" customFormat="1" ht="17.25" customHeight="1" x14ac:dyDescent="0.25">
      <c r="A57" s="19"/>
      <c r="B57" s="20"/>
      <c r="C57" s="21">
        <v>231</v>
      </c>
      <c r="D57" s="22">
        <v>2311</v>
      </c>
      <c r="E57" s="26" t="s">
        <v>44</v>
      </c>
      <c r="F57" s="27">
        <v>519590</v>
      </c>
      <c r="G57" s="37"/>
    </row>
    <row r="58" spans="1:7" s="18" customFormat="1" ht="17.25" customHeight="1" x14ac:dyDescent="0.25">
      <c r="A58" s="19"/>
      <c r="B58" s="20"/>
      <c r="C58" s="21">
        <v>232</v>
      </c>
      <c r="D58" s="22">
        <v>2321</v>
      </c>
      <c r="E58" s="26" t="s">
        <v>45</v>
      </c>
      <c r="F58" s="27">
        <v>555252.96</v>
      </c>
      <c r="G58" s="37"/>
    </row>
    <row r="59" spans="1:7" s="18" customFormat="1" ht="17.25" customHeight="1" x14ac:dyDescent="0.25">
      <c r="A59" s="19"/>
      <c r="B59" s="20">
        <v>24</v>
      </c>
      <c r="C59" s="21"/>
      <c r="D59" s="22"/>
      <c r="E59" s="23" t="s">
        <v>46</v>
      </c>
      <c r="F59" s="24">
        <f>F60+F61+F62+F63</f>
        <v>1893786.29</v>
      </c>
      <c r="G59" s="37"/>
    </row>
    <row r="60" spans="1:7" s="18" customFormat="1" ht="17.25" customHeight="1" x14ac:dyDescent="0.25">
      <c r="A60" s="19"/>
      <c r="B60" s="20"/>
      <c r="C60" s="21">
        <v>241</v>
      </c>
      <c r="D60" s="22">
        <v>2411</v>
      </c>
      <c r="E60" s="26" t="s">
        <v>47</v>
      </c>
      <c r="F60" s="27">
        <v>1881750.29</v>
      </c>
      <c r="G60" s="37"/>
    </row>
    <row r="61" spans="1:7" s="18" customFormat="1" ht="17.25" customHeight="1" x14ac:dyDescent="0.25">
      <c r="A61" s="19"/>
      <c r="B61" s="20"/>
      <c r="C61" s="21">
        <v>242</v>
      </c>
      <c r="D61" s="22">
        <v>2421</v>
      </c>
      <c r="E61" s="26" t="s">
        <v>48</v>
      </c>
      <c r="F61" s="27">
        <v>12036</v>
      </c>
      <c r="G61" s="37"/>
    </row>
    <row r="62" spans="1:7" s="18" customFormat="1" ht="17.25" customHeight="1" x14ac:dyDescent="0.25">
      <c r="A62" s="19"/>
      <c r="B62" s="20"/>
      <c r="C62" s="21">
        <v>243</v>
      </c>
      <c r="D62" s="22">
        <v>2431</v>
      </c>
      <c r="E62" s="26" t="s">
        <v>171</v>
      </c>
      <c r="F62" s="27">
        <v>0</v>
      </c>
      <c r="G62" s="37"/>
    </row>
    <row r="63" spans="1:7" s="18" customFormat="1" ht="17.25" customHeight="1" x14ac:dyDescent="0.25">
      <c r="A63" s="19"/>
      <c r="B63" s="20"/>
      <c r="C63" s="21">
        <v>244</v>
      </c>
      <c r="D63" s="22">
        <v>2441</v>
      </c>
      <c r="E63" s="26" t="s">
        <v>49</v>
      </c>
      <c r="F63" s="27">
        <v>0</v>
      </c>
      <c r="G63" s="17"/>
    </row>
    <row r="64" spans="1:7" s="18" customFormat="1" ht="17.25" customHeight="1" x14ac:dyDescent="0.25">
      <c r="A64" s="19"/>
      <c r="B64" s="20">
        <v>25</v>
      </c>
      <c r="C64" s="21"/>
      <c r="D64" s="22"/>
      <c r="E64" s="23" t="s">
        <v>50</v>
      </c>
      <c r="F64" s="24">
        <f>F65+F66+F67+F68+F69+F70+F71</f>
        <v>1512809.27</v>
      </c>
      <c r="G64" s="38"/>
    </row>
    <row r="65" spans="1:7" s="18" customFormat="1" ht="17.25" customHeight="1" x14ac:dyDescent="0.25">
      <c r="A65" s="19"/>
      <c r="B65" s="20"/>
      <c r="C65" s="21">
        <v>251</v>
      </c>
      <c r="D65" s="22">
        <v>2511</v>
      </c>
      <c r="E65" s="26" t="s">
        <v>51</v>
      </c>
      <c r="F65" s="27">
        <v>935016.22</v>
      </c>
      <c r="G65" s="17"/>
    </row>
    <row r="66" spans="1:7" s="18" customFormat="1" ht="17.25" customHeight="1" x14ac:dyDescent="0.25">
      <c r="A66" s="19"/>
      <c r="B66" s="20"/>
      <c r="C66" s="21">
        <v>253</v>
      </c>
      <c r="D66" s="22">
        <v>2532</v>
      </c>
      <c r="E66" s="26" t="s">
        <v>172</v>
      </c>
      <c r="F66" s="27">
        <v>0</v>
      </c>
      <c r="G66" s="17"/>
    </row>
    <row r="67" spans="1:7" s="18" customFormat="1" ht="17.25" customHeight="1" x14ac:dyDescent="0.25">
      <c r="A67" s="19"/>
      <c r="B67" s="20"/>
      <c r="C67" s="21"/>
      <c r="D67" s="22">
        <v>2533</v>
      </c>
      <c r="E67" s="26" t="s">
        <v>173</v>
      </c>
      <c r="F67" s="27">
        <v>0</v>
      </c>
      <c r="G67" s="17"/>
    </row>
    <row r="68" spans="1:7" s="18" customFormat="1" ht="17.25" customHeight="1" x14ac:dyDescent="0.25">
      <c r="A68" s="19"/>
      <c r="B68" s="20"/>
      <c r="C68" s="21"/>
      <c r="D68" s="22">
        <v>2534</v>
      </c>
      <c r="E68" s="26" t="s">
        <v>52</v>
      </c>
      <c r="F68" s="27">
        <v>13072.51</v>
      </c>
      <c r="G68" s="17"/>
    </row>
    <row r="69" spans="1:7" s="18" customFormat="1" ht="17.25" customHeight="1" x14ac:dyDescent="0.25">
      <c r="A69" s="19"/>
      <c r="B69" s="20"/>
      <c r="C69" s="21">
        <v>254</v>
      </c>
      <c r="D69" s="22">
        <v>2541</v>
      </c>
      <c r="E69" s="26" t="s">
        <v>53</v>
      </c>
      <c r="F69" s="27"/>
      <c r="G69" s="17"/>
    </row>
    <row r="70" spans="1:7" s="18" customFormat="1" ht="17.25" customHeight="1" x14ac:dyDescent="0.25">
      <c r="A70" s="19"/>
      <c r="B70" s="20"/>
      <c r="C70" s="21">
        <v>256</v>
      </c>
      <c r="D70" s="22">
        <v>2561</v>
      </c>
      <c r="E70" s="26" t="s">
        <v>54</v>
      </c>
      <c r="F70" s="27">
        <v>413907.54</v>
      </c>
      <c r="G70" s="38"/>
    </row>
    <row r="71" spans="1:7" s="18" customFormat="1" ht="17.25" customHeight="1" x14ac:dyDescent="0.25">
      <c r="A71" s="19"/>
      <c r="B71" s="20"/>
      <c r="C71" s="21">
        <v>258</v>
      </c>
      <c r="D71" s="22">
        <v>2581</v>
      </c>
      <c r="E71" s="26" t="s">
        <v>55</v>
      </c>
      <c r="F71" s="27">
        <v>150813</v>
      </c>
      <c r="G71" s="17"/>
    </row>
    <row r="72" spans="1:7" s="18" customFormat="1" ht="17.25" customHeight="1" x14ac:dyDescent="0.25">
      <c r="A72" s="19"/>
      <c r="B72" s="20">
        <v>26</v>
      </c>
      <c r="C72" s="21"/>
      <c r="D72" s="22"/>
      <c r="E72" s="23" t="s">
        <v>56</v>
      </c>
      <c r="F72" s="24">
        <f>F73+F74+F75+F76+F77+F78</f>
        <v>368842.12</v>
      </c>
      <c r="G72" s="30"/>
    </row>
    <row r="73" spans="1:7" s="18" customFormat="1" ht="17.25" customHeight="1" x14ac:dyDescent="0.25">
      <c r="A73" s="19"/>
      <c r="B73" s="20"/>
      <c r="C73" s="21">
        <v>261</v>
      </c>
      <c r="D73" s="22">
        <v>2611</v>
      </c>
      <c r="E73" s="26" t="s">
        <v>174</v>
      </c>
      <c r="F73" s="27">
        <v>0</v>
      </c>
      <c r="G73" s="30"/>
    </row>
    <row r="74" spans="1:7" s="18" customFormat="1" ht="17.25" customHeight="1" x14ac:dyDescent="0.25">
      <c r="A74" s="19"/>
      <c r="B74" s="20"/>
      <c r="C74" s="21">
        <v>262</v>
      </c>
      <c r="D74" s="22">
        <v>2621</v>
      </c>
      <c r="E74" s="26" t="s">
        <v>57</v>
      </c>
      <c r="F74" s="27">
        <v>189967.12</v>
      </c>
      <c r="G74" s="30"/>
    </row>
    <row r="75" spans="1:7" s="18" customFormat="1" ht="17.25" customHeight="1" x14ac:dyDescent="0.25">
      <c r="A75" s="19"/>
      <c r="B75" s="20"/>
      <c r="C75" s="21">
        <v>263</v>
      </c>
      <c r="D75" s="22">
        <v>2631</v>
      </c>
      <c r="E75" s="26" t="s">
        <v>175</v>
      </c>
      <c r="F75" s="27">
        <v>178875</v>
      </c>
      <c r="G75" s="30"/>
    </row>
    <row r="76" spans="1:7" s="18" customFormat="1" ht="17.25" customHeight="1" x14ac:dyDescent="0.25">
      <c r="A76" s="19"/>
      <c r="B76" s="20"/>
      <c r="C76" s="21">
        <v>265</v>
      </c>
      <c r="D76" s="22">
        <v>2651</v>
      </c>
      <c r="E76" s="26" t="s">
        <v>176</v>
      </c>
      <c r="F76" s="27">
        <v>0</v>
      </c>
      <c r="G76" s="30"/>
    </row>
    <row r="77" spans="1:7" s="18" customFormat="1" ht="17.25" customHeight="1" x14ac:dyDescent="0.25">
      <c r="A77" s="19"/>
      <c r="B77" s="20"/>
      <c r="C77" s="21">
        <v>266</v>
      </c>
      <c r="D77" s="22">
        <v>2661</v>
      </c>
      <c r="E77" s="26" t="s">
        <v>177</v>
      </c>
      <c r="F77" s="27">
        <v>0</v>
      </c>
      <c r="G77" s="30"/>
    </row>
    <row r="78" spans="1:7" s="18" customFormat="1" ht="17.25" customHeight="1" x14ac:dyDescent="0.25">
      <c r="A78" s="19"/>
      <c r="B78" s="20"/>
      <c r="C78" s="21">
        <v>269</v>
      </c>
      <c r="D78" s="22">
        <v>2691</v>
      </c>
      <c r="E78" s="26" t="s">
        <v>178</v>
      </c>
      <c r="F78" s="27">
        <v>0</v>
      </c>
      <c r="G78" s="30"/>
    </row>
    <row r="79" spans="1:7" s="18" customFormat="1" ht="32.25" customHeight="1" x14ac:dyDescent="0.25">
      <c r="A79" s="19"/>
      <c r="B79" s="20">
        <v>27</v>
      </c>
      <c r="C79" s="21"/>
      <c r="D79" s="22"/>
      <c r="E79" s="23" t="s">
        <v>58</v>
      </c>
      <c r="F79" s="24">
        <f>F80+F86</f>
        <v>934722.58</v>
      </c>
      <c r="G79" s="16"/>
    </row>
    <row r="80" spans="1:7" s="18" customFormat="1" ht="18.75" customHeight="1" x14ac:dyDescent="0.25">
      <c r="A80" s="19"/>
      <c r="B80" s="20"/>
      <c r="C80" s="21">
        <v>271</v>
      </c>
      <c r="D80" s="22"/>
      <c r="E80" s="23" t="s">
        <v>59</v>
      </c>
      <c r="F80" s="24">
        <f>F81+F82+F84+F85+F83</f>
        <v>371317.36</v>
      </c>
      <c r="G80" s="39"/>
    </row>
    <row r="81" spans="1:7" s="18" customFormat="1" ht="18.75" customHeight="1" x14ac:dyDescent="0.25">
      <c r="A81" s="19"/>
      <c r="B81" s="20"/>
      <c r="C81" s="21"/>
      <c r="D81" s="22">
        <v>2711</v>
      </c>
      <c r="E81" s="26" t="s">
        <v>60</v>
      </c>
      <c r="F81" s="27">
        <v>10000</v>
      </c>
    </row>
    <row r="82" spans="1:7" s="18" customFormat="1" ht="18.75" customHeight="1" x14ac:dyDescent="0.25">
      <c r="A82" s="19"/>
      <c r="B82" s="20"/>
      <c r="C82" s="21"/>
      <c r="D82" s="22">
        <v>2712</v>
      </c>
      <c r="E82" s="26" t="s">
        <v>61</v>
      </c>
      <c r="F82" s="27">
        <v>160939.09</v>
      </c>
      <c r="G82" s="17"/>
    </row>
    <row r="83" spans="1:7" s="18" customFormat="1" ht="18.75" customHeight="1" x14ac:dyDescent="0.25">
      <c r="A83" s="19"/>
      <c r="B83" s="20"/>
      <c r="C83" s="21"/>
      <c r="D83" s="22">
        <v>2714</v>
      </c>
      <c r="E83" s="26" t="s">
        <v>229</v>
      </c>
      <c r="F83" s="27">
        <v>116879</v>
      </c>
      <c r="G83" s="17"/>
    </row>
    <row r="84" spans="1:7" s="18" customFormat="1" ht="18.75" customHeight="1" x14ac:dyDescent="0.25">
      <c r="A84" s="19"/>
      <c r="B84" s="20"/>
      <c r="C84" s="21"/>
      <c r="D84" s="22">
        <v>2716</v>
      </c>
      <c r="E84" s="26" t="s">
        <v>62</v>
      </c>
      <c r="F84" s="27">
        <v>83499.27</v>
      </c>
      <c r="G84" s="17"/>
    </row>
    <row r="85" spans="1:7" s="18" customFormat="1" ht="18.75" customHeight="1" x14ac:dyDescent="0.25">
      <c r="A85" s="19"/>
      <c r="B85" s="20"/>
      <c r="C85" s="21"/>
      <c r="D85" s="22">
        <v>2717</v>
      </c>
      <c r="E85" s="26" t="s">
        <v>63</v>
      </c>
      <c r="F85" s="27">
        <v>0</v>
      </c>
    </row>
    <row r="86" spans="1:7" s="18" customFormat="1" ht="18.75" customHeight="1" x14ac:dyDescent="0.25">
      <c r="A86" s="19"/>
      <c r="B86" s="20"/>
      <c r="C86" s="21">
        <v>272</v>
      </c>
      <c r="D86" s="22"/>
      <c r="E86" s="23" t="s">
        <v>64</v>
      </c>
      <c r="F86" s="24">
        <f>F87+F88+F89+F90+F91+F92</f>
        <v>563405.22</v>
      </c>
      <c r="G86" s="40"/>
    </row>
    <row r="87" spans="1:7" s="18" customFormat="1" ht="18.75" customHeight="1" x14ac:dyDescent="0.25">
      <c r="A87" s="19"/>
      <c r="B87" s="20"/>
      <c r="C87" s="21"/>
      <c r="D87" s="22">
        <v>2721</v>
      </c>
      <c r="E87" s="41" t="s">
        <v>65</v>
      </c>
      <c r="F87" s="27">
        <v>275592.59999999998</v>
      </c>
      <c r="G87" s="16"/>
    </row>
    <row r="88" spans="1:7" s="18" customFormat="1" ht="18.75" customHeight="1" x14ac:dyDescent="0.25">
      <c r="A88" s="19"/>
      <c r="B88" s="20"/>
      <c r="C88" s="21"/>
      <c r="D88" s="22">
        <v>2722</v>
      </c>
      <c r="E88" s="41" t="s">
        <v>66</v>
      </c>
      <c r="F88" s="27"/>
      <c r="G88" s="16"/>
    </row>
    <row r="89" spans="1:7" s="18" customFormat="1" ht="18.75" customHeight="1" x14ac:dyDescent="0.25">
      <c r="A89" s="19"/>
      <c r="B89" s="20"/>
      <c r="C89" s="21"/>
      <c r="D89" s="22">
        <v>2724</v>
      </c>
      <c r="E89" s="41" t="s">
        <v>68</v>
      </c>
      <c r="F89" s="27">
        <v>0</v>
      </c>
      <c r="G89" s="16"/>
    </row>
    <row r="90" spans="1:7" s="18" customFormat="1" ht="18.75" customHeight="1" x14ac:dyDescent="0.25">
      <c r="A90" s="19"/>
      <c r="B90" s="20"/>
      <c r="C90" s="21"/>
      <c r="D90" s="22">
        <v>2725</v>
      </c>
      <c r="E90" s="41" t="s">
        <v>67</v>
      </c>
      <c r="F90" s="27">
        <v>0</v>
      </c>
      <c r="G90" s="16"/>
    </row>
    <row r="91" spans="1:7" s="18" customFormat="1" ht="18.75" customHeight="1" x14ac:dyDescent="0.25">
      <c r="A91" s="19"/>
      <c r="B91" s="20"/>
      <c r="C91" s="21"/>
      <c r="D91" s="22">
        <v>2726</v>
      </c>
      <c r="E91" s="41" t="s">
        <v>69</v>
      </c>
      <c r="F91" s="27">
        <v>287812.62</v>
      </c>
      <c r="G91" s="17"/>
    </row>
    <row r="92" spans="1:7" s="18" customFormat="1" ht="18.75" customHeight="1" x14ac:dyDescent="0.25">
      <c r="A92" s="19"/>
      <c r="B92" s="20"/>
      <c r="C92" s="21"/>
      <c r="D92" s="22">
        <v>2728</v>
      </c>
      <c r="E92" s="41" t="s">
        <v>70</v>
      </c>
      <c r="F92" s="27">
        <v>0</v>
      </c>
      <c r="G92" s="17"/>
    </row>
    <row r="93" spans="1:7" s="18" customFormat="1" ht="18.75" customHeight="1" x14ac:dyDescent="0.25">
      <c r="A93" s="19"/>
      <c r="B93" s="20"/>
      <c r="C93" s="21">
        <v>273</v>
      </c>
      <c r="D93" s="22"/>
      <c r="E93" s="26" t="s">
        <v>71</v>
      </c>
      <c r="F93" s="27">
        <v>0</v>
      </c>
      <c r="G93" s="17"/>
    </row>
    <row r="94" spans="1:7" s="18" customFormat="1" ht="18.75" customHeight="1" x14ac:dyDescent="0.25">
      <c r="A94" s="19"/>
      <c r="B94" s="20">
        <v>28</v>
      </c>
      <c r="C94" s="21"/>
      <c r="D94" s="22"/>
      <c r="E94" s="23" t="s">
        <v>72</v>
      </c>
      <c r="F94" s="24">
        <f>F95+F99+F103+F108+F115+F96</f>
        <v>6817279.3799999999</v>
      </c>
      <c r="G94" s="17"/>
    </row>
    <row r="95" spans="1:7" s="18" customFormat="1" ht="18.75" customHeight="1" x14ac:dyDescent="0.25">
      <c r="A95" s="53"/>
      <c r="B95" s="21"/>
      <c r="C95" s="21">
        <v>281</v>
      </c>
      <c r="D95" s="22">
        <v>2811</v>
      </c>
      <c r="E95" s="26" t="s">
        <v>179</v>
      </c>
      <c r="F95" s="27">
        <v>0</v>
      </c>
      <c r="G95" s="17"/>
    </row>
    <row r="96" spans="1:7" s="18" customFormat="1" ht="18.75" customHeight="1" x14ac:dyDescent="0.25">
      <c r="A96" s="19"/>
      <c r="B96" s="20"/>
      <c r="C96" s="21">
        <v>282</v>
      </c>
      <c r="D96" s="22">
        <v>2821</v>
      </c>
      <c r="E96" s="26" t="s">
        <v>73</v>
      </c>
      <c r="F96" s="27">
        <v>0</v>
      </c>
      <c r="G96" s="17"/>
    </row>
    <row r="97" spans="1:7" s="18" customFormat="1" ht="18.75" customHeight="1" x14ac:dyDescent="0.25">
      <c r="A97" s="19"/>
      <c r="B97" s="20"/>
      <c r="C97" s="21">
        <v>283</v>
      </c>
      <c r="D97" s="22">
        <v>2831</v>
      </c>
      <c r="E97" s="26" t="s">
        <v>180</v>
      </c>
      <c r="F97" s="27">
        <v>0</v>
      </c>
      <c r="G97" s="17"/>
    </row>
    <row r="98" spans="1:7" s="18" customFormat="1" ht="18.75" customHeight="1" x14ac:dyDescent="0.25">
      <c r="A98" s="19"/>
      <c r="B98" s="20"/>
      <c r="C98" s="21">
        <v>284</v>
      </c>
      <c r="D98" s="22">
        <v>2841</v>
      </c>
      <c r="E98" s="26" t="s">
        <v>74</v>
      </c>
      <c r="F98" s="27">
        <v>0</v>
      </c>
      <c r="G98" s="16"/>
    </row>
    <row r="99" spans="1:7" s="18" customFormat="1" ht="18.75" customHeight="1" x14ac:dyDescent="0.25">
      <c r="A99" s="19"/>
      <c r="B99" s="20"/>
      <c r="C99" s="21">
        <v>285</v>
      </c>
      <c r="D99" s="22"/>
      <c r="E99" s="26" t="s">
        <v>75</v>
      </c>
      <c r="F99" s="24">
        <f>F100+F101+F102</f>
        <v>53100</v>
      </c>
      <c r="G99" s="17"/>
    </row>
    <row r="100" spans="1:7" s="18" customFormat="1" ht="18.75" customHeight="1" x14ac:dyDescent="0.25">
      <c r="A100" s="19"/>
      <c r="B100" s="20"/>
      <c r="C100" s="21"/>
      <c r="D100" s="22">
        <v>2851</v>
      </c>
      <c r="E100" s="26" t="s">
        <v>76</v>
      </c>
      <c r="F100" s="27">
        <v>53100</v>
      </c>
      <c r="G100" s="17"/>
    </row>
    <row r="101" spans="1:7" ht="18.75" customHeight="1" x14ac:dyDescent="0.2">
      <c r="A101" s="19"/>
      <c r="B101" s="20"/>
      <c r="C101" s="21"/>
      <c r="D101" s="22">
        <v>2852</v>
      </c>
      <c r="E101" s="26" t="s">
        <v>77</v>
      </c>
      <c r="F101" s="27">
        <v>0</v>
      </c>
      <c r="G101" s="9"/>
    </row>
    <row r="102" spans="1:7" ht="18.75" customHeight="1" x14ac:dyDescent="0.2">
      <c r="A102" s="19"/>
      <c r="B102" s="20"/>
      <c r="C102" s="21"/>
      <c r="D102" s="22">
        <v>2853</v>
      </c>
      <c r="E102" s="26" t="s">
        <v>78</v>
      </c>
      <c r="F102" s="27">
        <v>0</v>
      </c>
      <c r="G102" s="9"/>
    </row>
    <row r="103" spans="1:7" ht="18.75" customHeight="1" x14ac:dyDescent="0.2">
      <c r="A103" s="19"/>
      <c r="B103" s="20"/>
      <c r="C103" s="20">
        <v>286</v>
      </c>
      <c r="D103" s="51"/>
      <c r="E103" s="23" t="s">
        <v>79</v>
      </c>
      <c r="F103" s="24">
        <f>F104+F105+F106+F107</f>
        <v>193865.62</v>
      </c>
    </row>
    <row r="104" spans="1:7" ht="18.75" customHeight="1" x14ac:dyDescent="0.2">
      <c r="A104" s="19"/>
      <c r="B104" s="20"/>
      <c r="C104" s="21"/>
      <c r="D104" s="22">
        <v>2861</v>
      </c>
      <c r="E104" s="26" t="s">
        <v>181</v>
      </c>
      <c r="F104" s="27">
        <v>193865.62</v>
      </c>
    </row>
    <row r="105" spans="1:7" ht="18.75" customHeight="1" x14ac:dyDescent="0.2">
      <c r="A105" s="19"/>
      <c r="B105" s="20"/>
      <c r="C105" s="21"/>
      <c r="D105" s="22">
        <v>2862</v>
      </c>
      <c r="E105" s="26" t="s">
        <v>182</v>
      </c>
      <c r="F105" s="27">
        <v>0</v>
      </c>
    </row>
    <row r="106" spans="1:7" ht="18.75" customHeight="1" x14ac:dyDescent="0.2">
      <c r="A106" s="19"/>
      <c r="B106" s="20"/>
      <c r="C106" s="21"/>
      <c r="D106" s="22">
        <v>2863</v>
      </c>
      <c r="E106" s="26" t="s">
        <v>183</v>
      </c>
      <c r="F106" s="27">
        <v>0</v>
      </c>
    </row>
    <row r="107" spans="1:7" ht="18.75" customHeight="1" x14ac:dyDescent="0.2">
      <c r="A107" s="19"/>
      <c r="B107" s="20"/>
      <c r="C107" s="21"/>
      <c r="D107" s="22">
        <v>2864</v>
      </c>
      <c r="E107" s="26" t="s">
        <v>80</v>
      </c>
      <c r="F107" s="27">
        <v>0</v>
      </c>
    </row>
    <row r="108" spans="1:7" ht="18.75" customHeight="1" x14ac:dyDescent="0.2">
      <c r="A108" s="19"/>
      <c r="B108" s="20"/>
      <c r="C108" s="20">
        <v>287</v>
      </c>
      <c r="D108" s="51"/>
      <c r="E108" s="23" t="s">
        <v>81</v>
      </c>
      <c r="F108" s="24">
        <f>F109+F110+F111+F112+F113+F114</f>
        <v>6570313.7599999998</v>
      </c>
      <c r="G108" s="42"/>
    </row>
    <row r="109" spans="1:7" ht="18.75" customHeight="1" x14ac:dyDescent="0.2">
      <c r="A109" s="19"/>
      <c r="B109" s="20"/>
      <c r="C109" s="21"/>
      <c r="D109" s="22">
        <v>2871</v>
      </c>
      <c r="E109" s="26" t="s">
        <v>184</v>
      </c>
      <c r="F109" s="27">
        <v>0</v>
      </c>
      <c r="G109" s="42"/>
    </row>
    <row r="110" spans="1:7" ht="18.75" customHeight="1" x14ac:dyDescent="0.2">
      <c r="A110" s="19"/>
      <c r="B110" s="20"/>
      <c r="C110" s="21"/>
      <c r="D110" s="22">
        <v>2872</v>
      </c>
      <c r="E110" s="26" t="s">
        <v>82</v>
      </c>
      <c r="F110" s="27">
        <v>89776.01</v>
      </c>
      <c r="G110" s="42"/>
    </row>
    <row r="111" spans="1:7" ht="18.75" customHeight="1" x14ac:dyDescent="0.2">
      <c r="A111" s="19"/>
      <c r="B111" s="20"/>
      <c r="C111" s="21"/>
      <c r="D111" s="22">
        <v>2873</v>
      </c>
      <c r="E111" s="26" t="s">
        <v>185</v>
      </c>
      <c r="F111" s="27">
        <v>0</v>
      </c>
      <c r="G111" s="42"/>
    </row>
    <row r="112" spans="1:7" ht="18.75" customHeight="1" x14ac:dyDescent="0.2">
      <c r="A112" s="19"/>
      <c r="B112" s="20"/>
      <c r="C112" s="21"/>
      <c r="D112" s="22">
        <v>2874</v>
      </c>
      <c r="E112" s="26" t="s">
        <v>83</v>
      </c>
      <c r="F112" s="27">
        <v>32429.25</v>
      </c>
      <c r="G112" s="42"/>
    </row>
    <row r="113" spans="1:9" ht="18.75" customHeight="1" x14ac:dyDescent="0.2">
      <c r="A113" s="19"/>
      <c r="B113" s="20"/>
      <c r="C113" s="21"/>
      <c r="D113" s="22">
        <v>2875</v>
      </c>
      <c r="E113" s="26" t="s">
        <v>84</v>
      </c>
      <c r="F113" s="27">
        <v>624186.87</v>
      </c>
      <c r="G113" s="9"/>
    </row>
    <row r="114" spans="1:9" ht="18.75" customHeight="1" x14ac:dyDescent="0.2">
      <c r="A114" s="19"/>
      <c r="B114" s="20"/>
      <c r="C114" s="21"/>
      <c r="D114" s="22">
        <v>2876</v>
      </c>
      <c r="E114" s="26" t="s">
        <v>85</v>
      </c>
      <c r="F114" s="27">
        <v>5823921.6299999999</v>
      </c>
      <c r="G114" s="9"/>
    </row>
    <row r="115" spans="1:9" ht="18.75" customHeight="1" x14ac:dyDescent="0.2">
      <c r="A115" s="19"/>
      <c r="B115" s="20"/>
      <c r="C115" s="20">
        <v>288</v>
      </c>
      <c r="D115" s="51"/>
      <c r="E115" s="23"/>
      <c r="F115" s="24">
        <f>F116+F117+F118</f>
        <v>0</v>
      </c>
      <c r="G115" s="9"/>
    </row>
    <row r="116" spans="1:9" ht="18.75" customHeight="1" x14ac:dyDescent="0.2">
      <c r="A116" s="19"/>
      <c r="B116" s="20"/>
      <c r="C116" s="21"/>
      <c r="D116" s="22">
        <v>2881</v>
      </c>
      <c r="E116" s="26" t="s">
        <v>186</v>
      </c>
      <c r="F116" s="27">
        <v>0</v>
      </c>
      <c r="G116" s="9"/>
    </row>
    <row r="117" spans="1:9" ht="18.75" customHeight="1" x14ac:dyDescent="0.2">
      <c r="A117" s="19"/>
      <c r="B117" s="20"/>
      <c r="C117" s="21"/>
      <c r="D117" s="22">
        <v>2882</v>
      </c>
      <c r="E117" s="26" t="s">
        <v>187</v>
      </c>
      <c r="F117" s="27">
        <v>0</v>
      </c>
      <c r="G117" s="9"/>
    </row>
    <row r="118" spans="1:9" ht="18.75" customHeight="1" x14ac:dyDescent="0.2">
      <c r="A118" s="19"/>
      <c r="B118" s="20"/>
      <c r="C118" s="21"/>
      <c r="D118" s="22">
        <v>2883</v>
      </c>
      <c r="E118" s="26" t="s">
        <v>188</v>
      </c>
      <c r="F118" s="27">
        <v>0</v>
      </c>
      <c r="G118" s="9"/>
    </row>
    <row r="119" spans="1:9" s="18" customFormat="1" ht="18.75" customHeight="1" x14ac:dyDescent="0.25">
      <c r="A119" s="31">
        <v>3</v>
      </c>
      <c r="B119" s="32"/>
      <c r="C119" s="33"/>
      <c r="D119" s="34"/>
      <c r="E119" s="35" t="s">
        <v>86</v>
      </c>
      <c r="F119" s="36">
        <f>F120+F126+F131+F137+F139+F145+F163+F176+F162+F154+F150</f>
        <v>9854304.0500000007</v>
      </c>
      <c r="G119" s="61"/>
      <c r="H119" s="61"/>
      <c r="I119" s="40"/>
    </row>
    <row r="120" spans="1:9" ht="18.75" customHeight="1" x14ac:dyDescent="0.2">
      <c r="A120" s="19"/>
      <c r="B120" s="20">
        <v>31</v>
      </c>
      <c r="C120" s="21"/>
      <c r="D120" s="22"/>
      <c r="E120" s="23" t="s">
        <v>87</v>
      </c>
      <c r="F120" s="24">
        <f>F121+F123</f>
        <v>3064372.42</v>
      </c>
      <c r="G120" s="9"/>
    </row>
    <row r="121" spans="1:9" ht="18.75" customHeight="1" x14ac:dyDescent="0.2">
      <c r="A121" s="19"/>
      <c r="B121" s="20"/>
      <c r="C121" s="21">
        <v>311</v>
      </c>
      <c r="D121" s="22"/>
      <c r="E121" s="23" t="s">
        <v>88</v>
      </c>
      <c r="F121" s="24">
        <f>F122</f>
        <v>2785066.4</v>
      </c>
      <c r="G121" s="9"/>
    </row>
    <row r="122" spans="1:9" ht="18.75" customHeight="1" x14ac:dyDescent="0.2">
      <c r="A122" s="19"/>
      <c r="B122" s="20"/>
      <c r="C122" s="21"/>
      <c r="D122" s="22">
        <v>3111</v>
      </c>
      <c r="E122" s="26" t="s">
        <v>88</v>
      </c>
      <c r="F122" s="27">
        <v>2785066.4</v>
      </c>
      <c r="G122" s="9"/>
    </row>
    <row r="123" spans="1:9" ht="18.75" customHeight="1" x14ac:dyDescent="0.2">
      <c r="A123" s="19"/>
      <c r="B123" s="20"/>
      <c r="C123" s="21">
        <v>313</v>
      </c>
      <c r="D123" s="22"/>
      <c r="E123" s="23" t="s">
        <v>89</v>
      </c>
      <c r="F123" s="24">
        <f>F124+F125</f>
        <v>279306.02</v>
      </c>
      <c r="G123" s="9"/>
    </row>
    <row r="124" spans="1:9" ht="18.75" customHeight="1" x14ac:dyDescent="0.2">
      <c r="A124" s="19"/>
      <c r="B124" s="20"/>
      <c r="C124" s="21"/>
      <c r="D124" s="22">
        <v>3133</v>
      </c>
      <c r="E124" s="26" t="s">
        <v>90</v>
      </c>
      <c r="F124" s="27">
        <v>279306.02</v>
      </c>
      <c r="G124" s="9"/>
    </row>
    <row r="125" spans="1:9" ht="18.75" customHeight="1" x14ac:dyDescent="0.2">
      <c r="A125" s="19"/>
      <c r="B125" s="20"/>
      <c r="C125" s="21">
        <v>314</v>
      </c>
      <c r="D125" s="22"/>
      <c r="E125" s="26" t="s">
        <v>91</v>
      </c>
      <c r="F125" s="27">
        <v>0</v>
      </c>
      <c r="G125" s="42"/>
    </row>
    <row r="126" spans="1:9" ht="18.75" customHeight="1" x14ac:dyDescent="0.2">
      <c r="A126" s="19"/>
      <c r="B126" s="20">
        <v>32</v>
      </c>
      <c r="C126" s="21"/>
      <c r="D126" s="22"/>
      <c r="E126" s="23" t="s">
        <v>92</v>
      </c>
      <c r="F126" s="24">
        <f>F127+F128+F129+F130</f>
        <v>51758.759999999995</v>
      </c>
      <c r="G126" s="9"/>
    </row>
    <row r="127" spans="1:9" ht="18.75" customHeight="1" x14ac:dyDescent="0.2">
      <c r="A127" s="53"/>
      <c r="B127" s="21"/>
      <c r="C127" s="21">
        <v>321</v>
      </c>
      <c r="D127" s="22">
        <v>3211</v>
      </c>
      <c r="E127" s="26" t="s">
        <v>189</v>
      </c>
      <c r="F127" s="27">
        <v>137</v>
      </c>
      <c r="G127" s="9"/>
    </row>
    <row r="128" spans="1:9" ht="18.75" customHeight="1" x14ac:dyDescent="0.2">
      <c r="A128" s="19"/>
      <c r="B128" s="20"/>
      <c r="C128" s="21">
        <v>322</v>
      </c>
      <c r="D128" s="22">
        <v>3221</v>
      </c>
      <c r="E128" s="26" t="s">
        <v>93</v>
      </c>
      <c r="F128" s="27">
        <v>21712</v>
      </c>
      <c r="G128" s="9"/>
    </row>
    <row r="129" spans="1:7" ht="18.75" customHeight="1" x14ac:dyDescent="0.2">
      <c r="A129" s="19"/>
      <c r="B129" s="20"/>
      <c r="C129" s="21">
        <v>323</v>
      </c>
      <c r="D129" s="22">
        <v>3231</v>
      </c>
      <c r="E129" s="26" t="s">
        <v>94</v>
      </c>
      <c r="F129" s="27">
        <v>29909.759999999998</v>
      </c>
      <c r="G129" s="9"/>
    </row>
    <row r="130" spans="1:7" ht="18.75" customHeight="1" x14ac:dyDescent="0.2">
      <c r="A130" s="19"/>
      <c r="B130" s="20"/>
      <c r="C130" s="21">
        <v>324</v>
      </c>
      <c r="D130" s="22">
        <v>3241</v>
      </c>
      <c r="E130" s="26" t="s">
        <v>95</v>
      </c>
      <c r="F130" s="27">
        <v>0</v>
      </c>
      <c r="G130" s="9"/>
    </row>
    <row r="131" spans="1:7" ht="18" customHeight="1" x14ac:dyDescent="0.2">
      <c r="A131" s="19"/>
      <c r="B131" s="20">
        <v>33</v>
      </c>
      <c r="C131" s="21"/>
      <c r="D131" s="22"/>
      <c r="E131" s="23" t="s">
        <v>96</v>
      </c>
      <c r="F131" s="24">
        <f>F132+F133+F134+F135+F136</f>
        <v>468354.8</v>
      </c>
      <c r="G131" s="9"/>
    </row>
    <row r="132" spans="1:7" ht="18" customHeight="1" x14ac:dyDescent="0.2">
      <c r="A132" s="19"/>
      <c r="B132" s="20"/>
      <c r="C132" s="21">
        <v>331</v>
      </c>
      <c r="D132" s="22"/>
      <c r="E132" s="26" t="s">
        <v>97</v>
      </c>
      <c r="F132" s="27"/>
      <c r="G132" s="9"/>
    </row>
    <row r="133" spans="1:7" ht="18" customHeight="1" x14ac:dyDescent="0.2">
      <c r="A133" s="19"/>
      <c r="B133" s="20"/>
      <c r="C133" s="21">
        <v>332</v>
      </c>
      <c r="D133" s="22"/>
      <c r="E133" s="26" t="s">
        <v>98</v>
      </c>
      <c r="F133" s="27">
        <v>456848.8</v>
      </c>
      <c r="G133" s="9"/>
    </row>
    <row r="134" spans="1:7" ht="18" customHeight="1" x14ac:dyDescent="0.2">
      <c r="A134" s="19"/>
      <c r="B134" s="20"/>
      <c r="C134" s="21">
        <v>333</v>
      </c>
      <c r="D134" s="22"/>
      <c r="E134" s="26" t="s">
        <v>99</v>
      </c>
      <c r="F134" s="27">
        <v>4956</v>
      </c>
      <c r="G134" s="9"/>
    </row>
    <row r="135" spans="1:7" ht="18" customHeight="1" x14ac:dyDescent="0.2">
      <c r="A135" s="19"/>
      <c r="B135" s="20"/>
      <c r="C135" s="21">
        <v>334</v>
      </c>
      <c r="D135" s="22"/>
      <c r="E135" s="26" t="s">
        <v>100</v>
      </c>
      <c r="F135" s="27">
        <v>6550</v>
      </c>
      <c r="G135" s="9"/>
    </row>
    <row r="136" spans="1:7" ht="18" customHeight="1" x14ac:dyDescent="0.2">
      <c r="A136" s="19"/>
      <c r="B136" s="20"/>
      <c r="C136" s="21">
        <v>336</v>
      </c>
      <c r="D136" s="22"/>
      <c r="E136" s="26" t="s">
        <v>190</v>
      </c>
      <c r="F136" s="27">
        <v>0</v>
      </c>
      <c r="G136" s="9"/>
    </row>
    <row r="137" spans="1:7" ht="18" customHeight="1" x14ac:dyDescent="0.2">
      <c r="A137" s="19"/>
      <c r="B137" s="20">
        <v>34</v>
      </c>
      <c r="C137" s="21"/>
      <c r="D137" s="22"/>
      <c r="E137" s="23" t="s">
        <v>101</v>
      </c>
      <c r="F137" s="24">
        <f>F138</f>
        <v>0</v>
      </c>
      <c r="G137" s="9"/>
    </row>
    <row r="138" spans="1:7" ht="18" customHeight="1" x14ac:dyDescent="0.2">
      <c r="A138" s="19"/>
      <c r="B138" s="20"/>
      <c r="C138" s="21">
        <v>341</v>
      </c>
      <c r="D138" s="22"/>
      <c r="E138" s="26" t="s">
        <v>102</v>
      </c>
      <c r="F138" s="27">
        <v>0</v>
      </c>
      <c r="G138" s="9"/>
    </row>
    <row r="139" spans="1:7" ht="18" customHeight="1" x14ac:dyDescent="0.2">
      <c r="A139" s="19"/>
      <c r="B139" s="20">
        <v>35</v>
      </c>
      <c r="C139" s="21"/>
      <c r="D139" s="22"/>
      <c r="E139" s="23" t="s">
        <v>103</v>
      </c>
      <c r="F139" s="24">
        <f>F140+F141+F142+F143+F144</f>
        <v>249708.13999999998</v>
      </c>
      <c r="G139" s="9"/>
    </row>
    <row r="140" spans="1:7" ht="18" customHeight="1" x14ac:dyDescent="0.2">
      <c r="A140" s="53"/>
      <c r="B140" s="21"/>
      <c r="C140" s="21">
        <v>351</v>
      </c>
      <c r="D140" s="22">
        <v>3511</v>
      </c>
      <c r="E140" s="26" t="s">
        <v>191</v>
      </c>
      <c r="F140" s="27">
        <v>0</v>
      </c>
      <c r="G140" s="9"/>
    </row>
    <row r="141" spans="1:7" ht="18" customHeight="1" x14ac:dyDescent="0.2">
      <c r="A141" s="19"/>
      <c r="B141" s="20"/>
      <c r="C141" s="21">
        <v>352</v>
      </c>
      <c r="D141" s="22">
        <v>3521</v>
      </c>
      <c r="E141" s="26" t="s">
        <v>104</v>
      </c>
      <c r="F141" s="27">
        <v>0</v>
      </c>
      <c r="G141" s="9"/>
    </row>
    <row r="142" spans="1:7" ht="18" customHeight="1" x14ac:dyDescent="0.2">
      <c r="A142" s="19"/>
      <c r="B142" s="20"/>
      <c r="C142" s="21">
        <v>353</v>
      </c>
      <c r="D142" s="22">
        <v>3531</v>
      </c>
      <c r="E142" s="26" t="s">
        <v>105</v>
      </c>
      <c r="F142" s="27">
        <v>15919.99</v>
      </c>
      <c r="G142" s="9"/>
    </row>
    <row r="143" spans="1:7" ht="18" customHeight="1" x14ac:dyDescent="0.2">
      <c r="A143" s="19"/>
      <c r="B143" s="20"/>
      <c r="C143" s="21">
        <v>354</v>
      </c>
      <c r="D143" s="22">
        <v>3541</v>
      </c>
      <c r="E143" s="26" t="s">
        <v>106</v>
      </c>
      <c r="F143" s="27">
        <v>6608</v>
      </c>
      <c r="G143" s="9"/>
    </row>
    <row r="144" spans="1:7" ht="18" customHeight="1" x14ac:dyDescent="0.2">
      <c r="A144" s="19"/>
      <c r="B144" s="20"/>
      <c r="C144" s="21">
        <v>355</v>
      </c>
      <c r="D144" s="22">
        <v>3551</v>
      </c>
      <c r="E144" s="26" t="s">
        <v>107</v>
      </c>
      <c r="F144" s="27">
        <v>227180.15</v>
      </c>
      <c r="G144" s="9"/>
    </row>
    <row r="145" spans="1:7" ht="18" customHeight="1" x14ac:dyDescent="0.2">
      <c r="A145" s="19"/>
      <c r="B145" s="20">
        <v>36</v>
      </c>
      <c r="C145" s="21"/>
      <c r="D145" s="22"/>
      <c r="E145" s="23" t="s">
        <v>108</v>
      </c>
      <c r="F145" s="24"/>
      <c r="G145" s="9"/>
    </row>
    <row r="146" spans="1:7" ht="18" customHeight="1" x14ac:dyDescent="0.2">
      <c r="A146" s="19"/>
      <c r="B146" s="20"/>
      <c r="C146" s="21">
        <v>361</v>
      </c>
      <c r="D146" s="22"/>
      <c r="E146" s="23" t="s">
        <v>109</v>
      </c>
      <c r="F146" s="24">
        <f>F147+F148+F149</f>
        <v>0</v>
      </c>
      <c r="G146" s="9"/>
    </row>
    <row r="147" spans="1:7" ht="18" customHeight="1" x14ac:dyDescent="0.2">
      <c r="A147" s="19"/>
      <c r="B147" s="20"/>
      <c r="C147" s="21"/>
      <c r="D147" s="22">
        <v>3611</v>
      </c>
      <c r="E147" s="26" t="s">
        <v>110</v>
      </c>
      <c r="F147" s="27">
        <v>0</v>
      </c>
      <c r="G147" s="9"/>
    </row>
    <row r="148" spans="1:7" ht="18" customHeight="1" x14ac:dyDescent="0.2">
      <c r="A148" s="19"/>
      <c r="B148" s="20"/>
      <c r="C148" s="21"/>
      <c r="D148" s="22">
        <v>3613</v>
      </c>
      <c r="E148" s="26" t="s">
        <v>192</v>
      </c>
      <c r="F148" s="27">
        <v>0</v>
      </c>
      <c r="G148" s="9"/>
    </row>
    <row r="149" spans="1:7" ht="18" customHeight="1" x14ac:dyDescent="0.2">
      <c r="A149" s="19"/>
      <c r="B149" s="20"/>
      <c r="C149" s="21"/>
      <c r="D149" s="22">
        <v>3614</v>
      </c>
      <c r="E149" s="26" t="s">
        <v>111</v>
      </c>
      <c r="F149" s="27">
        <v>0</v>
      </c>
      <c r="G149" s="9"/>
    </row>
    <row r="150" spans="1:7" ht="18" customHeight="1" x14ac:dyDescent="0.2">
      <c r="A150" s="19"/>
      <c r="B150" s="20"/>
      <c r="C150" s="20">
        <v>362</v>
      </c>
      <c r="D150" s="22"/>
      <c r="E150" s="23" t="s">
        <v>112</v>
      </c>
      <c r="F150" s="24">
        <f>F151+F152+F153</f>
        <v>81066</v>
      </c>
      <c r="G150" s="9"/>
    </row>
    <row r="151" spans="1:7" ht="18" customHeight="1" x14ac:dyDescent="0.2">
      <c r="A151" s="19"/>
      <c r="B151" s="20"/>
      <c r="C151" s="21"/>
      <c r="D151" s="22">
        <v>3621</v>
      </c>
      <c r="E151" s="26" t="s">
        <v>113</v>
      </c>
      <c r="F151" s="27">
        <v>0</v>
      </c>
      <c r="G151" s="9"/>
    </row>
    <row r="152" spans="1:7" ht="18" customHeight="1" x14ac:dyDescent="0.2">
      <c r="A152" s="19"/>
      <c r="B152" s="20"/>
      <c r="C152" s="21"/>
      <c r="D152" s="22">
        <v>3622</v>
      </c>
      <c r="E152" s="26" t="s">
        <v>114</v>
      </c>
      <c r="F152" s="27">
        <v>0</v>
      </c>
      <c r="G152" s="9"/>
    </row>
    <row r="153" spans="1:7" ht="18" customHeight="1" x14ac:dyDescent="0.2">
      <c r="A153" s="19"/>
      <c r="B153" s="20"/>
      <c r="C153" s="21"/>
      <c r="D153" s="22">
        <v>3623</v>
      </c>
      <c r="E153" s="26" t="s">
        <v>115</v>
      </c>
      <c r="F153" s="27">
        <v>81066</v>
      </c>
      <c r="G153" s="9"/>
    </row>
    <row r="154" spans="1:7" ht="18" customHeight="1" x14ac:dyDescent="0.2">
      <c r="A154" s="19"/>
      <c r="B154" s="20"/>
      <c r="C154" s="20">
        <v>363</v>
      </c>
      <c r="D154" s="22"/>
      <c r="E154" s="23" t="s">
        <v>116</v>
      </c>
      <c r="F154" s="24">
        <f>F155+F156+F157+F158</f>
        <v>71110.77</v>
      </c>
      <c r="G154" s="42"/>
    </row>
    <row r="155" spans="1:7" ht="18" customHeight="1" x14ac:dyDescent="0.2">
      <c r="A155" s="19"/>
      <c r="B155" s="20"/>
      <c r="C155" s="21"/>
      <c r="D155" s="22">
        <v>3631</v>
      </c>
      <c r="E155" s="26" t="s">
        <v>117</v>
      </c>
      <c r="F155" s="27"/>
      <c r="G155" s="9"/>
    </row>
    <row r="156" spans="1:7" ht="18" customHeight="1" x14ac:dyDescent="0.2">
      <c r="A156" s="19"/>
      <c r="B156" s="20"/>
      <c r="C156" s="21"/>
      <c r="D156" s="22">
        <v>3633</v>
      </c>
      <c r="E156" s="26" t="s">
        <v>118</v>
      </c>
      <c r="F156" s="27">
        <v>71110.77</v>
      </c>
      <c r="G156" s="9"/>
    </row>
    <row r="157" spans="1:7" ht="18" customHeight="1" x14ac:dyDescent="0.2">
      <c r="A157" s="19"/>
      <c r="B157" s="20"/>
      <c r="C157" s="21"/>
      <c r="D157" s="22">
        <v>3634</v>
      </c>
      <c r="E157" s="26" t="s">
        <v>119</v>
      </c>
      <c r="F157" s="27"/>
      <c r="G157" s="9"/>
    </row>
    <row r="158" spans="1:7" ht="18" customHeight="1" x14ac:dyDescent="0.2">
      <c r="A158" s="19"/>
      <c r="B158" s="20"/>
      <c r="C158" s="21"/>
      <c r="D158" s="22">
        <v>3636</v>
      </c>
      <c r="E158" s="26" t="s">
        <v>120</v>
      </c>
      <c r="F158" s="27">
        <v>0</v>
      </c>
      <c r="G158" s="9"/>
    </row>
    <row r="159" spans="1:7" ht="18" customHeight="1" x14ac:dyDescent="0.2">
      <c r="A159" s="19"/>
      <c r="B159" s="20"/>
      <c r="C159" s="20">
        <v>364</v>
      </c>
      <c r="D159" s="51"/>
      <c r="E159" s="23" t="s">
        <v>193</v>
      </c>
      <c r="F159" s="24">
        <f>F160+F161</f>
        <v>0</v>
      </c>
      <c r="G159" s="9"/>
    </row>
    <row r="160" spans="1:7" ht="18" customHeight="1" x14ac:dyDescent="0.2">
      <c r="A160" s="19"/>
      <c r="B160" s="20"/>
      <c r="C160" s="21"/>
      <c r="D160" s="22">
        <v>3644</v>
      </c>
      <c r="E160" s="26" t="s">
        <v>194</v>
      </c>
      <c r="F160" s="27">
        <v>0</v>
      </c>
      <c r="G160" s="9"/>
    </row>
    <row r="161" spans="1:7" ht="18" customHeight="1" x14ac:dyDescent="0.2">
      <c r="A161" s="19"/>
      <c r="B161" s="20"/>
      <c r="C161" s="21"/>
      <c r="D161" s="22">
        <v>3647</v>
      </c>
      <c r="E161" s="26" t="s">
        <v>195</v>
      </c>
      <c r="F161" s="27">
        <v>0</v>
      </c>
      <c r="G161" s="9"/>
    </row>
    <row r="162" spans="1:7" ht="18" customHeight="1" x14ac:dyDescent="0.2">
      <c r="A162" s="19"/>
      <c r="B162" s="20"/>
      <c r="C162" s="21">
        <v>369</v>
      </c>
      <c r="D162" s="22"/>
      <c r="E162" s="23" t="s">
        <v>121</v>
      </c>
      <c r="F162" s="24"/>
      <c r="G162" s="9"/>
    </row>
    <row r="163" spans="1:7" ht="38.25" customHeight="1" x14ac:dyDescent="0.2">
      <c r="A163" s="19"/>
      <c r="B163" s="20">
        <v>37</v>
      </c>
      <c r="C163" s="21"/>
      <c r="D163" s="22"/>
      <c r="E163" s="23" t="s">
        <v>122</v>
      </c>
      <c r="F163" s="24">
        <f>F164+F171</f>
        <v>4120838.45</v>
      </c>
      <c r="G163" s="9"/>
    </row>
    <row r="164" spans="1:7" ht="18" customHeight="1" x14ac:dyDescent="0.2">
      <c r="A164" s="19"/>
      <c r="B164" s="20"/>
      <c r="C164" s="20">
        <v>371</v>
      </c>
      <c r="D164" s="22"/>
      <c r="E164" s="23" t="s">
        <v>123</v>
      </c>
      <c r="F164" s="24">
        <f>F165+F166+F167+F168+F169+F170</f>
        <v>4120242.5</v>
      </c>
      <c r="G164" s="9"/>
    </row>
    <row r="165" spans="1:7" ht="18" customHeight="1" x14ac:dyDescent="0.2">
      <c r="A165" s="19"/>
      <c r="B165" s="20"/>
      <c r="C165" s="21"/>
      <c r="D165" s="22">
        <v>3711</v>
      </c>
      <c r="E165" s="26" t="s">
        <v>124</v>
      </c>
      <c r="F165" s="27">
        <v>4062500</v>
      </c>
      <c r="G165" s="9"/>
    </row>
    <row r="166" spans="1:7" ht="18" customHeight="1" x14ac:dyDescent="0.2">
      <c r="A166" s="19"/>
      <c r="B166" s="20"/>
      <c r="C166" s="21"/>
      <c r="D166" s="22">
        <v>3712</v>
      </c>
      <c r="E166" s="26" t="s">
        <v>125</v>
      </c>
      <c r="F166" s="27">
        <v>30000</v>
      </c>
      <c r="G166" s="9"/>
    </row>
    <row r="167" spans="1:7" ht="18" customHeight="1" x14ac:dyDescent="0.2">
      <c r="A167" s="19"/>
      <c r="B167" s="20"/>
      <c r="C167" s="21"/>
      <c r="D167" s="22">
        <v>3713</v>
      </c>
      <c r="E167" s="26" t="s">
        <v>196</v>
      </c>
      <c r="F167" s="27">
        <v>0</v>
      </c>
      <c r="G167" s="9"/>
    </row>
    <row r="168" spans="1:7" ht="18" customHeight="1" x14ac:dyDescent="0.2">
      <c r="A168" s="19"/>
      <c r="B168" s="20"/>
      <c r="C168" s="21"/>
      <c r="D168" s="22">
        <v>3714</v>
      </c>
      <c r="E168" s="26" t="s">
        <v>126</v>
      </c>
      <c r="F168" s="27">
        <v>0</v>
      </c>
      <c r="G168" s="9"/>
    </row>
    <row r="169" spans="1:7" ht="18" customHeight="1" x14ac:dyDescent="0.2">
      <c r="A169" s="19"/>
      <c r="B169" s="20"/>
      <c r="C169" s="21"/>
      <c r="D169" s="22">
        <v>3715</v>
      </c>
      <c r="E169" s="26" t="s">
        <v>127</v>
      </c>
      <c r="F169" s="27">
        <v>0</v>
      </c>
      <c r="G169" s="9"/>
    </row>
    <row r="170" spans="1:7" ht="18" customHeight="1" x14ac:dyDescent="0.2">
      <c r="A170" s="19"/>
      <c r="B170" s="20"/>
      <c r="C170" s="21"/>
      <c r="D170" s="22">
        <v>3716</v>
      </c>
      <c r="E170" s="26" t="s">
        <v>197</v>
      </c>
      <c r="F170" s="27">
        <v>27742.5</v>
      </c>
      <c r="G170" s="9"/>
    </row>
    <row r="171" spans="1:7" ht="18" customHeight="1" x14ac:dyDescent="0.2">
      <c r="A171" s="19"/>
      <c r="B171" s="20"/>
      <c r="C171" s="20">
        <v>372</v>
      </c>
      <c r="D171" s="51"/>
      <c r="E171" s="23" t="s">
        <v>128</v>
      </c>
      <c r="F171" s="24">
        <f>F172+F173+F174+F175</f>
        <v>595.95000000000005</v>
      </c>
      <c r="G171" s="9"/>
    </row>
    <row r="172" spans="1:7" ht="18" customHeight="1" x14ac:dyDescent="0.2">
      <c r="A172" s="19"/>
      <c r="B172" s="20"/>
      <c r="C172" s="21"/>
      <c r="D172" s="22">
        <v>3724</v>
      </c>
      <c r="E172" s="26" t="s">
        <v>230</v>
      </c>
      <c r="F172" s="27"/>
      <c r="G172" s="9"/>
    </row>
    <row r="173" spans="1:7" ht="18" customHeight="1" x14ac:dyDescent="0.2">
      <c r="A173" s="19"/>
      <c r="B173" s="20"/>
      <c r="C173" s="21"/>
      <c r="D173" s="22">
        <v>3725</v>
      </c>
      <c r="E173" s="26" t="s">
        <v>129</v>
      </c>
      <c r="F173" s="27"/>
      <c r="G173" s="9"/>
    </row>
    <row r="174" spans="1:7" ht="18" customHeight="1" x14ac:dyDescent="0.2">
      <c r="A174" s="19"/>
      <c r="B174" s="20"/>
      <c r="C174" s="21"/>
      <c r="D174" s="22">
        <v>3726</v>
      </c>
      <c r="E174" s="26" t="s">
        <v>198</v>
      </c>
      <c r="F174" s="27"/>
      <c r="G174" s="9"/>
    </row>
    <row r="175" spans="1:7" ht="18" customHeight="1" x14ac:dyDescent="0.2">
      <c r="A175" s="19"/>
      <c r="B175" s="20"/>
      <c r="C175" s="21"/>
      <c r="D175" s="22">
        <v>37299</v>
      </c>
      <c r="E175" s="26" t="s">
        <v>219</v>
      </c>
      <c r="F175" s="27">
        <v>595.95000000000005</v>
      </c>
      <c r="G175" s="9"/>
    </row>
    <row r="176" spans="1:7" ht="18" customHeight="1" x14ac:dyDescent="0.2">
      <c r="A176" s="19"/>
      <c r="B176" s="20">
        <v>39</v>
      </c>
      <c r="C176" s="21"/>
      <c r="D176" s="22"/>
      <c r="E176" s="23" t="s">
        <v>130</v>
      </c>
      <c r="F176" s="24">
        <f>F177+F178+F179+F180+F181+F182+F183+F184+F185+F186</f>
        <v>1747094.71</v>
      </c>
      <c r="G176" s="42"/>
    </row>
    <row r="177" spans="1:7" ht="18" customHeight="1" x14ac:dyDescent="0.2">
      <c r="A177" s="19"/>
      <c r="B177" s="20"/>
      <c r="C177" s="21">
        <v>391</v>
      </c>
      <c r="D177" s="22">
        <v>3911</v>
      </c>
      <c r="E177" s="26" t="s">
        <v>131</v>
      </c>
      <c r="F177" s="27">
        <v>17190.689999999999</v>
      </c>
      <c r="G177" s="9"/>
    </row>
    <row r="178" spans="1:7" ht="18" customHeight="1" x14ac:dyDescent="0.2">
      <c r="A178" s="19"/>
      <c r="B178" s="20"/>
      <c r="C178" s="21">
        <v>392</v>
      </c>
      <c r="D178" s="22">
        <v>3921</v>
      </c>
      <c r="E178" s="26" t="s">
        <v>132</v>
      </c>
      <c r="F178" s="27">
        <v>147348.72</v>
      </c>
      <c r="G178" s="9"/>
    </row>
    <row r="179" spans="1:7" ht="18" customHeight="1" x14ac:dyDescent="0.2">
      <c r="A179" s="19"/>
      <c r="B179" s="20"/>
      <c r="C179" s="21">
        <v>392</v>
      </c>
      <c r="D179" s="22">
        <v>3922</v>
      </c>
      <c r="E179" s="26" t="s">
        <v>231</v>
      </c>
      <c r="F179" s="27">
        <v>0</v>
      </c>
      <c r="G179" s="9"/>
    </row>
    <row r="180" spans="1:7" ht="18" customHeight="1" x14ac:dyDescent="0.2">
      <c r="A180" s="19"/>
      <c r="B180" s="20"/>
      <c r="C180" s="21">
        <v>393</v>
      </c>
      <c r="D180" s="22">
        <v>3931</v>
      </c>
      <c r="E180" s="26" t="s">
        <v>133</v>
      </c>
      <c r="F180" s="27">
        <v>0</v>
      </c>
      <c r="G180" s="9"/>
    </row>
    <row r="181" spans="1:7" ht="18" customHeight="1" x14ac:dyDescent="0.2">
      <c r="A181" s="19"/>
      <c r="B181" s="20"/>
      <c r="C181" s="21">
        <v>394</v>
      </c>
      <c r="D181" s="22">
        <v>3941</v>
      </c>
      <c r="E181" s="26" t="s">
        <v>220</v>
      </c>
      <c r="F181" s="27">
        <v>0</v>
      </c>
      <c r="G181" s="9"/>
    </row>
    <row r="182" spans="1:7" ht="18" customHeight="1" x14ac:dyDescent="0.2">
      <c r="A182" s="19"/>
      <c r="B182" s="20"/>
      <c r="C182" s="21">
        <v>395</v>
      </c>
      <c r="D182" s="22">
        <v>3951</v>
      </c>
      <c r="E182" s="26" t="s">
        <v>134</v>
      </c>
      <c r="F182" s="27">
        <v>0</v>
      </c>
      <c r="G182" s="9"/>
    </row>
    <row r="183" spans="1:7" ht="18" customHeight="1" x14ac:dyDescent="0.2">
      <c r="A183" s="19"/>
      <c r="B183" s="20"/>
      <c r="C183" s="21">
        <v>396</v>
      </c>
      <c r="D183" s="22">
        <v>3961</v>
      </c>
      <c r="E183" s="26" t="s">
        <v>135</v>
      </c>
      <c r="F183" s="27">
        <v>281555.3</v>
      </c>
      <c r="G183" s="9"/>
    </row>
    <row r="184" spans="1:7" ht="18" customHeight="1" x14ac:dyDescent="0.2">
      <c r="A184" s="19"/>
      <c r="B184" s="20"/>
      <c r="C184" s="21">
        <v>398</v>
      </c>
      <c r="D184" s="22">
        <v>3981</v>
      </c>
      <c r="E184" s="26" t="s">
        <v>136</v>
      </c>
      <c r="F184" s="27">
        <v>1301000</v>
      </c>
      <c r="G184" s="9"/>
    </row>
    <row r="185" spans="1:7" ht="18" customHeight="1" x14ac:dyDescent="0.2">
      <c r="A185" s="19"/>
      <c r="B185" s="20"/>
      <c r="C185" s="21">
        <v>399</v>
      </c>
      <c r="D185" s="22">
        <v>3991</v>
      </c>
      <c r="E185" s="26" t="s">
        <v>137</v>
      </c>
      <c r="F185" s="27"/>
      <c r="G185" s="9"/>
    </row>
    <row r="186" spans="1:7" ht="18" customHeight="1" x14ac:dyDescent="0.2">
      <c r="A186" s="19"/>
      <c r="B186" s="20"/>
      <c r="C186" s="21"/>
      <c r="D186" s="22">
        <v>3992</v>
      </c>
      <c r="E186" s="26" t="s">
        <v>223</v>
      </c>
      <c r="F186" s="27">
        <v>0</v>
      </c>
      <c r="G186" s="9"/>
    </row>
    <row r="187" spans="1:7" s="18" customFormat="1" ht="18" customHeight="1" x14ac:dyDescent="0.25">
      <c r="A187" s="31">
        <v>4</v>
      </c>
      <c r="B187" s="32"/>
      <c r="C187" s="33"/>
      <c r="D187" s="34"/>
      <c r="E187" s="35" t="s">
        <v>138</v>
      </c>
      <c r="F187" s="43">
        <f>F189+F193+F197+F200+F201+F202</f>
        <v>19789136.740000002</v>
      </c>
      <c r="G187" s="61"/>
    </row>
    <row r="188" spans="1:7" ht="18" customHeight="1" x14ac:dyDescent="0.2">
      <c r="A188" s="19"/>
      <c r="B188" s="20">
        <v>41</v>
      </c>
      <c r="C188" s="21"/>
      <c r="D188" s="22"/>
      <c r="E188" s="23" t="s">
        <v>139</v>
      </c>
      <c r="F188" s="24">
        <f>F189+F193</f>
        <v>407535</v>
      </c>
      <c r="G188" s="9"/>
    </row>
    <row r="189" spans="1:7" ht="18" customHeight="1" x14ac:dyDescent="0.2">
      <c r="A189" s="19"/>
      <c r="B189" s="20"/>
      <c r="C189" s="21">
        <v>412</v>
      </c>
      <c r="D189" s="22"/>
      <c r="E189" s="23" t="s">
        <v>140</v>
      </c>
      <c r="F189" s="24">
        <f>F190+F191</f>
        <v>332535</v>
      </c>
      <c r="G189" s="42"/>
    </row>
    <row r="190" spans="1:7" ht="18" customHeight="1" x14ac:dyDescent="0.2">
      <c r="A190" s="19"/>
      <c r="B190" s="20"/>
      <c r="C190" s="21"/>
      <c r="D190" s="22">
        <v>4121</v>
      </c>
      <c r="E190" s="26" t="s">
        <v>141</v>
      </c>
      <c r="F190" s="27">
        <v>176535</v>
      </c>
      <c r="G190" s="42"/>
    </row>
    <row r="191" spans="1:7" ht="18" customHeight="1" x14ac:dyDescent="0.2">
      <c r="A191" s="19"/>
      <c r="B191" s="20"/>
      <c r="C191" s="21"/>
      <c r="D191" s="22">
        <v>4122</v>
      </c>
      <c r="E191" s="26" t="s">
        <v>142</v>
      </c>
      <c r="F191" s="27">
        <v>156000</v>
      </c>
      <c r="G191" s="42"/>
    </row>
    <row r="192" spans="1:7" ht="18" customHeight="1" x14ac:dyDescent="0.2">
      <c r="A192" s="19"/>
      <c r="B192" s="20"/>
      <c r="C192" s="21"/>
      <c r="D192" s="22"/>
      <c r="E192" s="23"/>
      <c r="F192" s="27"/>
      <c r="G192" s="42"/>
    </row>
    <row r="193" spans="1:8" ht="18" customHeight="1" x14ac:dyDescent="0.2">
      <c r="A193" s="19"/>
      <c r="B193" s="20"/>
      <c r="C193" s="21">
        <v>414</v>
      </c>
      <c r="D193" s="22"/>
      <c r="E193" s="23" t="s">
        <v>143</v>
      </c>
      <c r="F193" s="24">
        <f>F194+F195+F196</f>
        <v>75000</v>
      </c>
      <c r="G193" s="9"/>
    </row>
    <row r="194" spans="1:8" ht="18" customHeight="1" x14ac:dyDescent="0.2">
      <c r="A194" s="19"/>
      <c r="B194" s="20"/>
      <c r="C194" s="21"/>
      <c r="D194" s="22">
        <v>4141</v>
      </c>
      <c r="E194" s="26" t="s">
        <v>144</v>
      </c>
      <c r="F194" s="27"/>
      <c r="G194" s="9"/>
    </row>
    <row r="195" spans="1:8" ht="18" customHeight="1" x14ac:dyDescent="0.2">
      <c r="A195" s="19"/>
      <c r="B195" s="20"/>
      <c r="C195" s="21"/>
      <c r="D195" s="22">
        <v>4142</v>
      </c>
      <c r="E195" s="26" t="s">
        <v>199</v>
      </c>
      <c r="F195" s="27">
        <v>0</v>
      </c>
      <c r="G195" s="9"/>
    </row>
    <row r="196" spans="1:8" ht="18" customHeight="1" x14ac:dyDescent="0.2">
      <c r="A196" s="19"/>
      <c r="B196" s="20"/>
      <c r="C196" s="21"/>
      <c r="D196" s="22">
        <v>4165</v>
      </c>
      <c r="E196" s="26" t="s">
        <v>221</v>
      </c>
      <c r="F196" s="63">
        <v>75000</v>
      </c>
      <c r="G196" s="9"/>
    </row>
    <row r="197" spans="1:8" ht="18" customHeight="1" x14ac:dyDescent="0.2">
      <c r="A197" s="19"/>
      <c r="B197" s="20"/>
      <c r="C197" s="20">
        <v>422</v>
      </c>
      <c r="D197" s="51"/>
      <c r="E197" s="23" t="s">
        <v>200</v>
      </c>
      <c r="F197" s="24">
        <f>F198+F199</f>
        <v>15063974.080000002</v>
      </c>
      <c r="G197" s="9"/>
    </row>
    <row r="198" spans="1:8" ht="31.5" customHeight="1" x14ac:dyDescent="0.2">
      <c r="A198" s="19"/>
      <c r="B198" s="20"/>
      <c r="C198" s="21"/>
      <c r="D198" s="22">
        <v>4221</v>
      </c>
      <c r="E198" s="26" t="s">
        <v>201</v>
      </c>
      <c r="F198" s="27">
        <v>8690093.7100000009</v>
      </c>
      <c r="G198" s="9"/>
    </row>
    <row r="199" spans="1:8" ht="31.5" customHeight="1" x14ac:dyDescent="0.2">
      <c r="A199" s="19"/>
      <c r="B199" s="20"/>
      <c r="C199" s="21"/>
      <c r="D199" s="22">
        <v>4222</v>
      </c>
      <c r="E199" s="26" t="s">
        <v>224</v>
      </c>
      <c r="F199" s="27">
        <v>6373880.3700000001</v>
      </c>
      <c r="G199" s="9"/>
    </row>
    <row r="200" spans="1:8" ht="18" customHeight="1" x14ac:dyDescent="0.2">
      <c r="A200" s="19"/>
      <c r="B200" s="20"/>
      <c r="C200" s="20">
        <v>472</v>
      </c>
      <c r="D200" s="51">
        <v>4721</v>
      </c>
      <c r="E200" s="23" t="s">
        <v>202</v>
      </c>
      <c r="F200" s="24">
        <v>2695832.66</v>
      </c>
      <c r="G200" s="9"/>
    </row>
    <row r="201" spans="1:8" ht="18" customHeight="1" x14ac:dyDescent="0.2">
      <c r="A201" s="19"/>
      <c r="B201" s="20"/>
      <c r="C201" s="20">
        <v>492</v>
      </c>
      <c r="D201" s="51">
        <v>4921</v>
      </c>
      <c r="E201" s="23" t="s">
        <v>203</v>
      </c>
      <c r="F201" s="24">
        <v>541286.23</v>
      </c>
      <c r="G201" s="9"/>
    </row>
    <row r="202" spans="1:8" ht="18" customHeight="1" x14ac:dyDescent="0.2">
      <c r="A202" s="19"/>
      <c r="B202" s="20"/>
      <c r="C202" s="20">
        <v>493</v>
      </c>
      <c r="D202" s="51">
        <v>4931</v>
      </c>
      <c r="E202" s="23" t="s">
        <v>204</v>
      </c>
      <c r="F202" s="24">
        <v>1080508.77</v>
      </c>
      <c r="G202" s="9"/>
    </row>
    <row r="203" spans="1:8" ht="18" customHeight="1" x14ac:dyDescent="0.2">
      <c r="A203" s="31">
        <v>5</v>
      </c>
      <c r="B203" s="32"/>
      <c r="C203" s="33"/>
      <c r="D203" s="34"/>
      <c r="E203" s="35" t="s">
        <v>218</v>
      </c>
      <c r="F203" s="43">
        <f>F204+F205</f>
        <v>0</v>
      </c>
      <c r="G203" s="9"/>
    </row>
    <row r="204" spans="1:8" ht="18" customHeight="1" x14ac:dyDescent="0.2">
      <c r="A204" s="19"/>
      <c r="B204" s="20">
        <v>52</v>
      </c>
      <c r="C204" s="20">
        <v>522</v>
      </c>
      <c r="D204" s="51">
        <v>5222</v>
      </c>
      <c r="E204" s="23" t="s">
        <v>215</v>
      </c>
      <c r="F204" s="62">
        <v>0</v>
      </c>
      <c r="G204" s="9"/>
    </row>
    <row r="205" spans="1:8" ht="18" customHeight="1" x14ac:dyDescent="0.2">
      <c r="A205" s="19"/>
      <c r="B205" s="20">
        <v>53</v>
      </c>
      <c r="C205" s="20">
        <v>531</v>
      </c>
      <c r="D205" s="51">
        <v>5312</v>
      </c>
      <c r="E205" s="23" t="s">
        <v>216</v>
      </c>
      <c r="F205" s="24">
        <v>0</v>
      </c>
      <c r="G205" s="9"/>
    </row>
    <row r="206" spans="1:8" s="18" customFormat="1" ht="18" customHeight="1" x14ac:dyDescent="0.25">
      <c r="A206" s="31">
        <v>6</v>
      </c>
      <c r="B206" s="32"/>
      <c r="C206" s="33"/>
      <c r="D206" s="34"/>
      <c r="E206" s="35" t="s">
        <v>145</v>
      </c>
      <c r="F206" s="43">
        <f>F207+F212+F223+F216</f>
        <v>1192407.55</v>
      </c>
      <c r="G206" s="16"/>
      <c r="H206"/>
    </row>
    <row r="207" spans="1:8" ht="18" customHeight="1" x14ac:dyDescent="0.2">
      <c r="A207" s="19"/>
      <c r="B207" s="20">
        <v>61</v>
      </c>
      <c r="C207" s="21"/>
      <c r="D207" s="22"/>
      <c r="E207" s="23" t="s">
        <v>146</v>
      </c>
      <c r="F207" s="24">
        <f>F208+F209+F210</f>
        <v>794626.1</v>
      </c>
      <c r="G207" s="9"/>
    </row>
    <row r="208" spans="1:8" ht="18" customHeight="1" x14ac:dyDescent="0.2">
      <c r="A208" s="19"/>
      <c r="B208" s="20"/>
      <c r="C208" s="21">
        <v>611</v>
      </c>
      <c r="D208" s="22">
        <v>6111</v>
      </c>
      <c r="E208" s="26" t="s">
        <v>147</v>
      </c>
      <c r="F208" s="27">
        <v>33630</v>
      </c>
      <c r="G208" s="9"/>
    </row>
    <row r="209" spans="1:7" ht="18" customHeight="1" x14ac:dyDescent="0.2">
      <c r="A209" s="19"/>
      <c r="B209" s="20"/>
      <c r="C209" s="21">
        <v>613</v>
      </c>
      <c r="D209" s="22">
        <v>6131</v>
      </c>
      <c r="E209" s="26" t="s">
        <v>148</v>
      </c>
      <c r="F209" s="27">
        <v>673477.1</v>
      </c>
      <c r="G209" s="9"/>
    </row>
    <row r="210" spans="1:7" ht="18" customHeight="1" x14ac:dyDescent="0.2">
      <c r="A210" s="19"/>
      <c r="B210" s="20"/>
      <c r="C210" s="21">
        <v>614</v>
      </c>
      <c r="D210" s="22">
        <v>6141</v>
      </c>
      <c r="E210" s="26" t="s">
        <v>149</v>
      </c>
      <c r="F210" s="27">
        <v>87519</v>
      </c>
      <c r="G210" s="9"/>
    </row>
    <row r="211" spans="1:7" ht="18" customHeight="1" x14ac:dyDescent="0.2">
      <c r="A211" s="19"/>
      <c r="B211" s="20"/>
      <c r="C211" s="21">
        <v>619</v>
      </c>
      <c r="D211" s="22">
        <v>6191</v>
      </c>
      <c r="E211" s="26" t="s">
        <v>150</v>
      </c>
      <c r="F211" s="27">
        <v>0</v>
      </c>
      <c r="G211" s="9"/>
    </row>
    <row r="212" spans="1:7" ht="18" customHeight="1" x14ac:dyDescent="0.2">
      <c r="A212" s="19"/>
      <c r="B212" s="20">
        <v>62</v>
      </c>
      <c r="C212" s="21"/>
      <c r="D212" s="22"/>
      <c r="E212" s="23" t="s">
        <v>151</v>
      </c>
      <c r="F212" s="24">
        <f>F213+F214</f>
        <v>218298.73</v>
      </c>
      <c r="G212" s="9"/>
    </row>
    <row r="213" spans="1:7" ht="18" customHeight="1" x14ac:dyDescent="0.2">
      <c r="A213" s="19"/>
      <c r="B213" s="20"/>
      <c r="C213" s="21">
        <v>621</v>
      </c>
      <c r="D213" s="22">
        <v>6211</v>
      </c>
      <c r="E213" s="26" t="s">
        <v>152</v>
      </c>
      <c r="F213" s="27">
        <v>218298.73</v>
      </c>
      <c r="G213" s="9"/>
    </row>
    <row r="214" spans="1:7" ht="18" customHeight="1" x14ac:dyDescent="0.2">
      <c r="A214" s="19"/>
      <c r="B214" s="20"/>
      <c r="C214" s="21">
        <v>623</v>
      </c>
      <c r="D214" s="22">
        <v>6231</v>
      </c>
      <c r="E214" s="26" t="s">
        <v>153</v>
      </c>
      <c r="F214" s="27"/>
      <c r="G214" s="9"/>
    </row>
    <row r="215" spans="1:7" ht="18" customHeight="1" x14ac:dyDescent="0.2">
      <c r="A215" s="19"/>
      <c r="B215" s="20">
        <v>64</v>
      </c>
      <c r="C215" s="21">
        <v>642</v>
      </c>
      <c r="D215" s="22">
        <v>6421</v>
      </c>
      <c r="E215" s="23" t="s">
        <v>205</v>
      </c>
      <c r="F215" s="24">
        <v>0</v>
      </c>
      <c r="G215" s="9"/>
    </row>
    <row r="216" spans="1:7" ht="18" customHeight="1" x14ac:dyDescent="0.2">
      <c r="A216" s="19"/>
      <c r="B216" s="20">
        <v>65</v>
      </c>
      <c r="C216" s="21"/>
      <c r="D216" s="22"/>
      <c r="E216" s="23" t="s">
        <v>154</v>
      </c>
      <c r="F216" s="24">
        <f>F217+F218+F219+F220+F221</f>
        <v>179482.72</v>
      </c>
      <c r="G216" s="9"/>
    </row>
    <row r="217" spans="1:7" ht="18" customHeight="1" x14ac:dyDescent="0.2">
      <c r="A217" s="19"/>
      <c r="B217" s="20"/>
      <c r="C217" s="21">
        <v>654</v>
      </c>
      <c r="D217" s="21">
        <v>6541</v>
      </c>
      <c r="E217" s="26" t="s">
        <v>206</v>
      </c>
      <c r="F217" s="27">
        <v>0</v>
      </c>
      <c r="G217" s="9"/>
    </row>
    <row r="218" spans="1:7" ht="18" customHeight="1" x14ac:dyDescent="0.2">
      <c r="A218" s="19"/>
      <c r="B218" s="20"/>
      <c r="C218" s="21">
        <v>655</v>
      </c>
      <c r="D218" s="21">
        <v>6551</v>
      </c>
      <c r="E218" s="26" t="s">
        <v>155</v>
      </c>
      <c r="F218" s="27">
        <v>179482.72</v>
      </c>
      <c r="G218" s="9"/>
    </row>
    <row r="219" spans="1:7" ht="18" customHeight="1" x14ac:dyDescent="0.2">
      <c r="A219" s="19"/>
      <c r="B219" s="20"/>
      <c r="C219" s="21">
        <v>656</v>
      </c>
      <c r="D219" s="21">
        <v>6561</v>
      </c>
      <c r="E219" s="26" t="s">
        <v>156</v>
      </c>
      <c r="F219" s="27">
        <v>0</v>
      </c>
      <c r="G219" s="9"/>
    </row>
    <row r="220" spans="1:7" ht="18" customHeight="1" x14ac:dyDescent="0.2">
      <c r="A220" s="19"/>
      <c r="B220" s="20"/>
      <c r="C220" s="21">
        <v>657</v>
      </c>
      <c r="D220" s="21">
        <v>6571</v>
      </c>
      <c r="E220" s="26" t="s">
        <v>157</v>
      </c>
      <c r="F220" s="27">
        <v>0</v>
      </c>
      <c r="G220" s="9"/>
    </row>
    <row r="221" spans="1:7" ht="18" customHeight="1" x14ac:dyDescent="0.2">
      <c r="A221" s="19"/>
      <c r="B221" s="20"/>
      <c r="C221" s="21">
        <v>658</v>
      </c>
      <c r="D221" s="21">
        <v>6581</v>
      </c>
      <c r="E221" s="26" t="s">
        <v>207</v>
      </c>
      <c r="F221" s="27">
        <v>0</v>
      </c>
      <c r="G221" s="9"/>
    </row>
    <row r="222" spans="1:7" ht="18" customHeight="1" x14ac:dyDescent="0.2">
      <c r="A222" s="19"/>
      <c r="B222" s="20">
        <v>68</v>
      </c>
      <c r="C222" s="21"/>
      <c r="D222" s="22"/>
      <c r="E222" s="23" t="s">
        <v>158</v>
      </c>
      <c r="F222" s="24"/>
      <c r="G222" s="9"/>
    </row>
    <row r="223" spans="1:7" ht="18" customHeight="1" x14ac:dyDescent="0.2">
      <c r="A223" s="19"/>
      <c r="B223" s="20"/>
      <c r="C223" s="21">
        <v>683</v>
      </c>
      <c r="D223" s="22"/>
      <c r="E223" s="23" t="s">
        <v>159</v>
      </c>
      <c r="F223" s="24">
        <f>F224+F225</f>
        <v>0</v>
      </c>
      <c r="G223" s="9"/>
    </row>
    <row r="224" spans="1:7" ht="18" customHeight="1" x14ac:dyDescent="0.2">
      <c r="A224" s="19"/>
      <c r="B224" s="20"/>
      <c r="C224" s="21"/>
      <c r="D224" s="22">
        <v>6831</v>
      </c>
      <c r="E224" s="26" t="s">
        <v>160</v>
      </c>
      <c r="F224" s="27"/>
      <c r="G224" s="9"/>
    </row>
    <row r="225" spans="1:8" ht="18" customHeight="1" x14ac:dyDescent="0.2">
      <c r="A225" s="19"/>
      <c r="B225" s="20"/>
      <c r="C225" s="21"/>
      <c r="D225" s="22">
        <v>6832</v>
      </c>
      <c r="E225" s="26" t="s">
        <v>161</v>
      </c>
      <c r="F225" s="27">
        <v>0</v>
      </c>
      <c r="G225" s="9"/>
    </row>
    <row r="226" spans="1:8" ht="18" customHeight="1" x14ac:dyDescent="0.2">
      <c r="A226" s="19"/>
      <c r="B226" s="20"/>
      <c r="C226" s="21">
        <v>688</v>
      </c>
      <c r="D226" s="22"/>
      <c r="E226" s="23" t="s">
        <v>162</v>
      </c>
      <c r="F226" s="24">
        <f>F227</f>
        <v>0</v>
      </c>
    </row>
    <row r="227" spans="1:8" ht="18" customHeight="1" thickBot="1" x14ac:dyDescent="0.25">
      <c r="A227" s="44"/>
      <c r="B227" s="45"/>
      <c r="C227" s="46"/>
      <c r="D227" s="47">
        <v>6881</v>
      </c>
      <c r="E227" s="48" t="s">
        <v>163</v>
      </c>
      <c r="F227" s="49">
        <v>0</v>
      </c>
    </row>
    <row r="228" spans="1:8" s="18" customFormat="1" ht="18" customHeight="1" x14ac:dyDescent="0.25">
      <c r="A228" s="31">
        <v>7</v>
      </c>
      <c r="B228" s="32"/>
      <c r="C228" s="33"/>
      <c r="D228" s="34"/>
      <c r="E228" s="35" t="s">
        <v>164</v>
      </c>
      <c r="F228" s="43">
        <f>F229</f>
        <v>1431242.12</v>
      </c>
      <c r="G228" s="16"/>
    </row>
    <row r="229" spans="1:8" ht="18" customHeight="1" x14ac:dyDescent="0.2">
      <c r="A229" s="19"/>
      <c r="B229" s="20">
        <v>71</v>
      </c>
      <c r="C229" s="21"/>
      <c r="D229" s="22"/>
      <c r="E229" s="23" t="s">
        <v>164</v>
      </c>
      <c r="F229" s="24">
        <f>F230+F231+F232+F233+F234+F235</f>
        <v>1431242.12</v>
      </c>
      <c r="G229" s="9"/>
    </row>
    <row r="230" spans="1:8" ht="18" customHeight="1" x14ac:dyDescent="0.2">
      <c r="A230" s="19"/>
      <c r="B230" s="20"/>
      <c r="C230" s="21">
        <v>711</v>
      </c>
      <c r="D230" s="21">
        <v>7121</v>
      </c>
      <c r="E230" s="26" t="s">
        <v>217</v>
      </c>
      <c r="F230" s="27"/>
      <c r="G230" s="9"/>
    </row>
    <row r="231" spans="1:8" ht="18" customHeight="1" x14ac:dyDescent="0.2">
      <c r="A231" s="19"/>
      <c r="B231" s="20"/>
      <c r="C231" s="21">
        <v>721</v>
      </c>
      <c r="D231" s="21">
        <v>7211</v>
      </c>
      <c r="E231" s="26" t="s">
        <v>211</v>
      </c>
      <c r="F231" s="27">
        <v>1431242.12</v>
      </c>
      <c r="G231" s="9"/>
    </row>
    <row r="232" spans="1:8" ht="18" customHeight="1" x14ac:dyDescent="0.2">
      <c r="A232" s="19"/>
      <c r="B232" s="20"/>
      <c r="C232" s="21">
        <v>722</v>
      </c>
      <c r="D232" s="21">
        <v>7221</v>
      </c>
      <c r="E232" s="26" t="s">
        <v>208</v>
      </c>
      <c r="F232" s="27"/>
    </row>
    <row r="233" spans="1:8" ht="18" customHeight="1" x14ac:dyDescent="0.2">
      <c r="A233" s="19"/>
      <c r="B233" s="20"/>
      <c r="C233" s="21">
        <v>724</v>
      </c>
      <c r="D233" s="21">
        <v>7241</v>
      </c>
      <c r="E233" s="26" t="s">
        <v>209</v>
      </c>
      <c r="F233" s="27"/>
    </row>
    <row r="234" spans="1:8" ht="18" customHeight="1" x14ac:dyDescent="0.2">
      <c r="A234" s="19"/>
      <c r="B234" s="20"/>
      <c r="C234" s="21">
        <v>726</v>
      </c>
      <c r="D234" s="21">
        <v>7261</v>
      </c>
      <c r="E234" s="26" t="s">
        <v>210</v>
      </c>
      <c r="F234" s="27"/>
    </row>
    <row r="235" spans="1:8" ht="18" customHeight="1" x14ac:dyDescent="0.2">
      <c r="A235" s="19"/>
      <c r="B235" s="20"/>
      <c r="C235" s="21">
        <v>727</v>
      </c>
      <c r="D235" s="21">
        <v>7271</v>
      </c>
      <c r="E235" s="26" t="s">
        <v>211</v>
      </c>
      <c r="F235" s="27"/>
    </row>
    <row r="236" spans="1:8" ht="20.25" customHeight="1" x14ac:dyDescent="0.25">
      <c r="A236" s="31">
        <v>4</v>
      </c>
      <c r="B236" s="32"/>
      <c r="C236" s="33"/>
      <c r="D236" s="34"/>
      <c r="E236" s="67" t="s">
        <v>228</v>
      </c>
      <c r="F236" s="43">
        <f>F237</f>
        <v>0</v>
      </c>
    </row>
    <row r="237" spans="1:8" ht="31.5" customHeight="1" x14ac:dyDescent="0.2">
      <c r="A237" s="65"/>
      <c r="B237" s="68">
        <v>41</v>
      </c>
      <c r="C237" s="68">
        <v>412</v>
      </c>
      <c r="D237" s="69" t="s">
        <v>226</v>
      </c>
      <c r="E237" s="65" t="s">
        <v>227</v>
      </c>
      <c r="F237" s="66"/>
    </row>
    <row r="238" spans="1:8" ht="20.25" customHeight="1" x14ac:dyDescent="0.2"/>
    <row r="239" spans="1:8" ht="20.25" customHeight="1" x14ac:dyDescent="0.25">
      <c r="G239" s="70"/>
      <c r="H239" s="61"/>
    </row>
    <row r="240" spans="1:8" ht="20.25" customHeight="1" x14ac:dyDescent="0.25">
      <c r="E240" s="72" t="s">
        <v>234</v>
      </c>
      <c r="F240" s="72"/>
      <c r="G240" s="54">
        <f>F228+F206+F203+F187+F119+F43+F12+F236</f>
        <v>134327939.62</v>
      </c>
      <c r="H240" s="61"/>
    </row>
    <row r="241" spans="5:9" ht="20.25" customHeight="1" thickBot="1" x14ac:dyDescent="0.3">
      <c r="E241" s="72" t="s">
        <v>235</v>
      </c>
      <c r="F241" s="72"/>
      <c r="G241" s="55">
        <f>G8-G240</f>
        <v>2332912275.2600002</v>
      </c>
      <c r="H241" s="2"/>
    </row>
    <row r="242" spans="5:9" ht="18.75" thickTop="1" x14ac:dyDescent="0.25">
      <c r="E242" s="56"/>
      <c r="F242" s="57"/>
      <c r="G242" s="71"/>
      <c r="H242" s="58"/>
    </row>
    <row r="243" spans="5:9" ht="12.75" x14ac:dyDescent="0.2">
      <c r="E243" s="59" t="s">
        <v>212</v>
      </c>
      <c r="F243" s="59"/>
      <c r="G243" s="58"/>
      <c r="H243" s="58"/>
    </row>
    <row r="245" spans="5:9" x14ac:dyDescent="0.2">
      <c r="G245" s="2"/>
    </row>
    <row r="247" spans="5:9" ht="15.75" x14ac:dyDescent="0.25">
      <c r="G247" s="61"/>
    </row>
    <row r="248" spans="5:9" ht="15.75" x14ac:dyDescent="0.25">
      <c r="G248" s="61"/>
      <c r="H248" s="61"/>
      <c r="I248" s="9"/>
    </row>
    <row r="249" spans="5:9" ht="15.75" x14ac:dyDescent="0.25">
      <c r="G249" s="61"/>
    </row>
    <row r="250" spans="5:9" ht="15.75" x14ac:dyDescent="0.25">
      <c r="G250" s="61"/>
    </row>
    <row r="251" spans="5:9" x14ac:dyDescent="0.2">
      <c r="G251" s="9"/>
    </row>
    <row r="255" spans="5:9" x14ac:dyDescent="0.2">
      <c r="G255" s="9"/>
    </row>
    <row r="256" spans="5:9" x14ac:dyDescent="0.2">
      <c r="G256" s="2"/>
    </row>
  </sheetData>
  <mergeCells count="13">
    <mergeCell ref="E240:F240"/>
    <mergeCell ref="E241:F241"/>
    <mergeCell ref="A10:D10"/>
    <mergeCell ref="E10:E11"/>
    <mergeCell ref="A1:F1"/>
    <mergeCell ref="A2:F2"/>
    <mergeCell ref="A3:F3"/>
    <mergeCell ref="A9:F9"/>
    <mergeCell ref="A8:F8"/>
    <mergeCell ref="A4:G4"/>
    <mergeCell ref="A5:G5"/>
    <mergeCell ref="A6:G6"/>
    <mergeCell ref="A7:G7"/>
  </mergeCells>
  <printOptions horizontalCentered="1" verticalCentered="1"/>
  <pageMargins left="0.11811023622047245" right="0.19685039370078741" top="0.39370078740157483" bottom="0.51181102362204722" header="0" footer="0.31496062992125984"/>
  <pageSetup scale="64" orientation="portrait" horizontalDpi="4294967295" verticalDpi="4294967295" r:id="rId1"/>
  <headerFooter alignWithMargins="0">
    <oddFooter>&amp;R&amp;P</oddFooter>
  </headerFooter>
  <rowBreaks count="7" manualBreakCount="7">
    <brk id="42" max="6" man="1"/>
    <brk id="71" max="6" man="1"/>
    <brk id="93" max="6" man="1"/>
    <brk id="118" max="6" man="1"/>
    <brk id="144" max="6" man="1"/>
    <brk id="186" max="6" man="1"/>
    <brk id="21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2018 </vt:lpstr>
      <vt:lpstr>'MARZO 2018 '!Área_de_impresión</vt:lpstr>
      <vt:lpstr>'MARZO 2018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</dc:creator>
  <cp:lastModifiedBy>Rafael Ventura</cp:lastModifiedBy>
  <cp:lastPrinted>2018-05-01T14:36:45Z</cp:lastPrinted>
  <dcterms:created xsi:type="dcterms:W3CDTF">2017-02-10T13:24:48Z</dcterms:created>
  <dcterms:modified xsi:type="dcterms:W3CDTF">2018-06-01T16:16:12Z</dcterms:modified>
</cp:coreProperties>
</file>